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SONJA 20142015\ZAVRŠNI OBRAČUNI\2024\2024 -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E299" i="9" s="1"/>
  <c r="B299" i="9" s="1"/>
  <c r="G299" i="9"/>
  <c r="F299" i="9"/>
  <c r="H298" i="9"/>
  <c r="E298" i="9" s="1"/>
  <c r="B298" i="9" s="1"/>
  <c r="G298" i="9"/>
  <c r="F298" i="9"/>
  <c r="H297" i="9"/>
  <c r="G297" i="9"/>
  <c r="E297" i="9" s="1"/>
  <c r="F297" i="9"/>
  <c r="H296" i="9"/>
  <c r="G296" i="9"/>
  <c r="F296" i="9"/>
  <c r="H295" i="9"/>
  <c r="E295" i="9" s="1"/>
  <c r="B295" i="9" s="1"/>
  <c r="G295" i="9"/>
  <c r="F295" i="9"/>
  <c r="H294" i="9"/>
  <c r="G294" i="9"/>
  <c r="E294" i="9" s="1"/>
  <c r="B294" i="9" s="1"/>
  <c r="F294" i="9"/>
  <c r="H293" i="9"/>
  <c r="G293" i="9"/>
  <c r="F293" i="9"/>
  <c r="H292" i="9"/>
  <c r="G292" i="9"/>
  <c r="F292" i="9"/>
  <c r="F291" i="9"/>
  <c r="F290" i="9"/>
  <c r="H289" i="9"/>
  <c r="G289" i="9"/>
  <c r="E289" i="9" s="1"/>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E282" i="9"/>
  <c r="B282" i="9" s="1"/>
  <c r="F281" i="9"/>
  <c r="F280" i="9"/>
  <c r="F279" i="9"/>
  <c r="F278" i="9"/>
  <c r="F276" i="9"/>
  <c r="L275" i="9"/>
  <c r="F275" i="9" s="1"/>
  <c r="H275" i="9"/>
  <c r="F274" i="9"/>
  <c r="I273" i="9"/>
  <c r="E273" i="9" s="1"/>
  <c r="B273" i="9" s="1"/>
  <c r="H273" i="9"/>
  <c r="F273" i="9"/>
  <c r="E272" i="9"/>
  <c r="M271" i="9"/>
  <c r="L271" i="9"/>
  <c r="F271" i="9"/>
  <c r="E271" i="9"/>
  <c r="B271" i="9" s="1"/>
  <c r="M270" i="9"/>
  <c r="L270" i="9"/>
  <c r="F270" i="9" s="1"/>
  <c r="E270" i="9"/>
  <c r="B270" i="9"/>
  <c r="M269" i="9"/>
  <c r="L269" i="9"/>
  <c r="F269" i="9" s="1"/>
  <c r="E269" i="9"/>
  <c r="B269" i="9"/>
  <c r="M268" i="9"/>
  <c r="L268" i="9"/>
  <c r="F268" i="9"/>
  <c r="E268" i="9"/>
  <c r="B268" i="9" s="1"/>
  <c r="M267" i="9"/>
  <c r="L267" i="9"/>
  <c r="F267" i="9"/>
  <c r="E267" i="9"/>
  <c r="B267" i="9" s="1"/>
  <c r="M266" i="9"/>
  <c r="L266" i="9"/>
  <c r="F266" i="9" s="1"/>
  <c r="E266" i="9"/>
  <c r="B266" i="9"/>
  <c r="M265" i="9"/>
  <c r="L265" i="9"/>
  <c r="F265" i="9" s="1"/>
  <c r="E265" i="9"/>
  <c r="B265" i="9"/>
  <c r="M264" i="9"/>
  <c r="L264" i="9"/>
  <c r="F264" i="9"/>
  <c r="E264" i="9"/>
  <c r="B264" i="9" s="1"/>
  <c r="M263" i="9"/>
  <c r="L263" i="9"/>
  <c r="F263" i="9"/>
  <c r="E263" i="9"/>
  <c r="B263" i="9" s="1"/>
  <c r="M262" i="9"/>
  <c r="L262" i="9"/>
  <c r="F262" i="9" s="1"/>
  <c r="E262" i="9"/>
  <c r="B262" i="9"/>
  <c r="M261" i="9"/>
  <c r="L261" i="9"/>
  <c r="F261" i="9" s="1"/>
  <c r="E261" i="9"/>
  <c r="B261" i="9"/>
  <c r="M260" i="9"/>
  <c r="L260" i="9"/>
  <c r="F260" i="9"/>
  <c r="E260" i="9"/>
  <c r="B260" i="9" s="1"/>
  <c r="M259" i="9"/>
  <c r="L259" i="9"/>
  <c r="F259" i="9"/>
  <c r="E259" i="9"/>
  <c r="B259" i="9" s="1"/>
  <c r="M258" i="9"/>
  <c r="L258" i="9"/>
  <c r="F258" i="9" s="1"/>
  <c r="E258" i="9"/>
  <c r="B258" i="9"/>
  <c r="M257" i="9"/>
  <c r="L257" i="9"/>
  <c r="F257" i="9" s="1"/>
  <c r="E257" i="9"/>
  <c r="B257" i="9"/>
  <c r="M256" i="9"/>
  <c r="L256" i="9"/>
  <c r="F256" i="9"/>
  <c r="E256" i="9"/>
  <c r="B256" i="9" s="1"/>
  <c r="M255" i="9"/>
  <c r="L255" i="9"/>
  <c r="F255" i="9"/>
  <c r="E255" i="9"/>
  <c r="B255" i="9" s="1"/>
  <c r="M254" i="9"/>
  <c r="L254" i="9"/>
  <c r="F254" i="9" s="1"/>
  <c r="E254" i="9"/>
  <c r="B254" i="9"/>
  <c r="M253" i="9"/>
  <c r="L253" i="9"/>
  <c r="F253" i="9" s="1"/>
  <c r="E253" i="9"/>
  <c r="B253" i="9"/>
  <c r="M252" i="9"/>
  <c r="L252" i="9"/>
  <c r="F252" i="9"/>
  <c r="E252" i="9"/>
  <c r="B252" i="9" s="1"/>
  <c r="M251" i="9"/>
  <c r="L251" i="9"/>
  <c r="F251" i="9"/>
  <c r="E251" i="9"/>
  <c r="B251" i="9" s="1"/>
  <c r="M250" i="9"/>
  <c r="L250" i="9"/>
  <c r="F250" i="9" s="1"/>
  <c r="E250" i="9"/>
  <c r="B250" i="9"/>
  <c r="M249" i="9"/>
  <c r="L249" i="9"/>
  <c r="F249" i="9" s="1"/>
  <c r="E249" i="9"/>
  <c r="B249" i="9"/>
  <c r="M248" i="9"/>
  <c r="L248" i="9"/>
  <c r="F248" i="9"/>
  <c r="E248" i="9"/>
  <c r="B248" i="9" s="1"/>
  <c r="M247" i="9"/>
  <c r="L247" i="9"/>
  <c r="F247" i="9"/>
  <c r="B247" i="9" s="1"/>
  <c r="E247" i="9"/>
  <c r="M246" i="9"/>
  <c r="L246" i="9"/>
  <c r="F246" i="9" s="1"/>
  <c r="E246" i="9"/>
  <c r="B246" i="9"/>
  <c r="M245" i="9"/>
  <c r="L245" i="9"/>
  <c r="F245" i="9" s="1"/>
  <c r="E245" i="9"/>
  <c r="B245" i="9"/>
  <c r="M244" i="9"/>
  <c r="L244" i="9"/>
  <c r="F244" i="9"/>
  <c r="E244" i="9"/>
  <c r="B244" i="9" s="1"/>
  <c r="M243" i="9"/>
  <c r="L243" i="9"/>
  <c r="F243" i="9"/>
  <c r="E243" i="9"/>
  <c r="B243" i="9" s="1"/>
  <c r="M242" i="9"/>
  <c r="L242" i="9"/>
  <c r="F242" i="9" s="1"/>
  <c r="E242" i="9"/>
  <c r="B242" i="9"/>
  <c r="M241" i="9"/>
  <c r="L241" i="9"/>
  <c r="F241" i="9" s="1"/>
  <c r="E241" i="9"/>
  <c r="B241" i="9"/>
  <c r="M240" i="9"/>
  <c r="L240" i="9"/>
  <c r="F240" i="9"/>
  <c r="E240" i="9"/>
  <c r="B240" i="9" s="1"/>
  <c r="M239" i="9"/>
  <c r="L239" i="9"/>
  <c r="F239" i="9"/>
  <c r="E239" i="9"/>
  <c r="B239" i="9" s="1"/>
  <c r="M238" i="9"/>
  <c r="L238" i="9"/>
  <c r="F238" i="9" s="1"/>
  <c r="E238" i="9"/>
  <c r="B238" i="9"/>
  <c r="M237" i="9"/>
  <c r="L237" i="9"/>
  <c r="F237" i="9" s="1"/>
  <c r="E237" i="9"/>
  <c r="B237" i="9"/>
  <c r="M236" i="9"/>
  <c r="L236" i="9"/>
  <c r="F236" i="9"/>
  <c r="E236" i="9"/>
  <c r="B236" i="9" s="1"/>
  <c r="M235" i="9"/>
  <c r="L235" i="9"/>
  <c r="F235" i="9"/>
  <c r="E235" i="9"/>
  <c r="B235" i="9" s="1"/>
  <c r="M234" i="9"/>
  <c r="L234" i="9"/>
  <c r="F234" i="9" s="1"/>
  <c r="E234" i="9"/>
  <c r="B234" i="9"/>
  <c r="M233" i="9"/>
  <c r="L233" i="9"/>
  <c r="F233" i="9" s="1"/>
  <c r="E233" i="9"/>
  <c r="B233" i="9"/>
  <c r="M232" i="9"/>
  <c r="L232" i="9"/>
  <c r="F232" i="9"/>
  <c r="E232" i="9"/>
  <c r="B232" i="9" s="1"/>
  <c r="M231" i="9"/>
  <c r="L231" i="9"/>
  <c r="F231" i="9"/>
  <c r="E231" i="9"/>
  <c r="B231" i="9" s="1"/>
  <c r="M230" i="9"/>
  <c r="L230" i="9"/>
  <c r="F230" i="9" s="1"/>
  <c r="E230" i="9"/>
  <c r="B230" i="9"/>
  <c r="M229" i="9"/>
  <c r="L229" i="9"/>
  <c r="F229" i="9" s="1"/>
  <c r="E229" i="9"/>
  <c r="B229" i="9"/>
  <c r="M228" i="9"/>
  <c r="L228" i="9"/>
  <c r="F228" i="9"/>
  <c r="E228" i="9"/>
  <c r="B228" i="9" s="1"/>
  <c r="M227" i="9"/>
  <c r="L227" i="9"/>
  <c r="F227" i="9"/>
  <c r="E227" i="9"/>
  <c r="B227" i="9" s="1"/>
  <c r="M226" i="9"/>
  <c r="L226" i="9"/>
  <c r="F226" i="9" s="1"/>
  <c r="E226" i="9"/>
  <c r="B226" i="9"/>
  <c r="M225" i="9"/>
  <c r="L225" i="9"/>
  <c r="F225" i="9" s="1"/>
  <c r="E225" i="9"/>
  <c r="B225" i="9"/>
  <c r="M224" i="9"/>
  <c r="L224" i="9"/>
  <c r="F224" i="9"/>
  <c r="E224" i="9"/>
  <c r="B224" i="9" s="1"/>
  <c r="M223" i="9"/>
  <c r="L223" i="9"/>
  <c r="F223" i="9"/>
  <c r="B223" i="9" s="1"/>
  <c r="E223" i="9"/>
  <c r="M222" i="9"/>
  <c r="L222" i="9"/>
  <c r="F222" i="9" s="1"/>
  <c r="E222" i="9"/>
  <c r="B222" i="9"/>
  <c r="M221" i="9"/>
  <c r="F221" i="9" s="1"/>
  <c r="L221" i="9"/>
  <c r="E221" i="9"/>
  <c r="B221" i="9"/>
  <c r="M220" i="9"/>
  <c r="L220" i="9"/>
  <c r="F220" i="9"/>
  <c r="E220" i="9"/>
  <c r="B220" i="9" s="1"/>
  <c r="M219" i="9"/>
  <c r="L219" i="9"/>
  <c r="F219" i="9"/>
  <c r="B219" i="9" s="1"/>
  <c r="E219" i="9"/>
  <c r="M218" i="9"/>
  <c r="L218" i="9"/>
  <c r="F218" i="9" s="1"/>
  <c r="E218" i="9"/>
  <c r="B218" i="9"/>
  <c r="M217" i="9"/>
  <c r="L217" i="9"/>
  <c r="F217" i="9" s="1"/>
  <c r="B217" i="9" s="1"/>
  <c r="E217" i="9"/>
  <c r="M216" i="9"/>
  <c r="L216" i="9"/>
  <c r="F216" i="9"/>
  <c r="E216" i="9"/>
  <c r="B216" i="9" s="1"/>
  <c r="M215" i="9"/>
  <c r="L215" i="9"/>
  <c r="F215" i="9" s="1"/>
  <c r="B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E157" i="9" s="1"/>
  <c r="B157" i="9" s="1"/>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F150" i="9"/>
  <c r="H149" i="9"/>
  <c r="G149" i="9"/>
  <c r="E149" i="9" s="1"/>
  <c r="F149" i="9"/>
  <c r="B149" i="9"/>
  <c r="H148" i="9"/>
  <c r="G148" i="9"/>
  <c r="F148" i="9"/>
  <c r="E148" i="9"/>
  <c r="B148" i="9" s="1"/>
  <c r="H147" i="9"/>
  <c r="G147" i="9"/>
  <c r="F147" i="9"/>
  <c r="E147" i="9"/>
  <c r="H146" i="9"/>
  <c r="G146" i="9"/>
  <c r="E146" i="9" s="1"/>
  <c r="F146" i="9"/>
  <c r="H145" i="9"/>
  <c r="G145" i="9"/>
  <c r="E145" i="9" s="1"/>
  <c r="F145" i="9"/>
  <c r="B145" i="9"/>
  <c r="H144" i="9"/>
  <c r="G144" i="9"/>
  <c r="F144" i="9"/>
  <c r="E144" i="9"/>
  <c r="B144" i="9" s="1"/>
  <c r="F143" i="9"/>
  <c r="H142" i="9"/>
  <c r="G142" i="9"/>
  <c r="E142" i="9" s="1"/>
  <c r="B142" i="9" s="1"/>
  <c r="F142" i="9"/>
  <c r="H141" i="9"/>
  <c r="G141" i="9"/>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F69" i="9"/>
  <c r="H68" i="9"/>
  <c r="E68" i="9" s="1"/>
  <c r="G68" i="9"/>
  <c r="F68" i="9"/>
  <c r="B68" i="9"/>
  <c r="H67" i="9"/>
  <c r="G67" i="9"/>
  <c r="F67" i="9"/>
  <c r="E67" i="9"/>
  <c r="B67" i="9" s="1"/>
  <c r="H66" i="9"/>
  <c r="G66" i="9"/>
  <c r="E66" i="9" s="1"/>
  <c r="F66" i="9"/>
  <c r="H65" i="9"/>
  <c r="G65" i="9"/>
  <c r="E65" i="9" s="1"/>
  <c r="F65" i="9"/>
  <c r="H64" i="9"/>
  <c r="G64" i="9"/>
  <c r="E64" i="9" s="1"/>
  <c r="B64" i="9" s="1"/>
  <c r="F64" i="9"/>
  <c r="H63" i="9"/>
  <c r="E63" i="9" s="1"/>
  <c r="B63" i="9" s="1"/>
  <c r="G63" i="9"/>
  <c r="F63" i="9"/>
  <c r="H62" i="9"/>
  <c r="G62" i="9"/>
  <c r="F62" i="9"/>
  <c r="E62" i="9"/>
  <c r="B62" i="9" s="1"/>
  <c r="H61" i="9"/>
  <c r="G61" i="9"/>
  <c r="F61" i="9"/>
  <c r="H60" i="9"/>
  <c r="E60" i="9" s="1"/>
  <c r="B60" i="9" s="1"/>
  <c r="G60" i="9"/>
  <c r="F60" i="9"/>
  <c r="H59" i="9"/>
  <c r="G59" i="9"/>
  <c r="F59" i="9"/>
  <c r="E59" i="9"/>
  <c r="B59" i="9" s="1"/>
  <c r="H58" i="9"/>
  <c r="G58" i="9"/>
  <c r="E58" i="9" s="1"/>
  <c r="F58" i="9"/>
  <c r="H57" i="9"/>
  <c r="G57" i="9"/>
  <c r="E57" i="9" s="1"/>
  <c r="B57" i="9" s="1"/>
  <c r="F57" i="9"/>
  <c r="H56" i="9"/>
  <c r="G56" i="9"/>
  <c r="E56" i="9" s="1"/>
  <c r="B56" i="9" s="1"/>
  <c r="F56" i="9"/>
  <c r="H55" i="9"/>
  <c r="E55" i="9" s="1"/>
  <c r="B55" i="9" s="1"/>
  <c r="G55" i="9"/>
  <c r="F55" i="9"/>
  <c r="H54" i="9"/>
  <c r="G54" i="9"/>
  <c r="F54" i="9"/>
  <c r="E54" i="9"/>
  <c r="B54" i="9" s="1"/>
  <c r="H53" i="9"/>
  <c r="G53" i="9"/>
  <c r="F53" i="9"/>
  <c r="H52" i="9"/>
  <c r="E52" i="9" s="1"/>
  <c r="B52" i="9" s="1"/>
  <c r="G52" i="9"/>
  <c r="F52" i="9"/>
  <c r="H51" i="9"/>
  <c r="G51" i="9"/>
  <c r="F51" i="9"/>
  <c r="E51" i="9"/>
  <c r="B51" i="9" s="1"/>
  <c r="H50" i="9"/>
  <c r="G50" i="9"/>
  <c r="E50" i="9" s="1"/>
  <c r="B50" i="9" s="1"/>
  <c r="F50" i="9"/>
  <c r="H49" i="9"/>
  <c r="G49" i="9"/>
  <c r="E49" i="9" s="1"/>
  <c r="F49" i="9"/>
  <c r="H48" i="9"/>
  <c r="G48" i="9"/>
  <c r="E48" i="9" s="1"/>
  <c r="B48" i="9" s="1"/>
  <c r="F48" i="9"/>
  <c r="H47" i="9"/>
  <c r="E47" i="9" s="1"/>
  <c r="B47" i="9" s="1"/>
  <c r="G47" i="9"/>
  <c r="F47" i="9"/>
  <c r="H46" i="9"/>
  <c r="G46" i="9"/>
  <c r="F46" i="9"/>
  <c r="E46" i="9"/>
  <c r="B46" i="9" s="1"/>
  <c r="H45" i="9"/>
  <c r="G45" i="9"/>
  <c r="F45" i="9"/>
  <c r="H44" i="9"/>
  <c r="E44" i="9" s="1"/>
  <c r="B44" i="9" s="1"/>
  <c r="G44" i="9"/>
  <c r="F44" i="9"/>
  <c r="H43" i="9"/>
  <c r="G43" i="9"/>
  <c r="F43" i="9"/>
  <c r="E43" i="9"/>
  <c r="B43" i="9" s="1"/>
  <c r="H42" i="9"/>
  <c r="G42" i="9"/>
  <c r="E42" i="9" s="1"/>
  <c r="F42" i="9"/>
  <c r="H41" i="9"/>
  <c r="G41" i="9"/>
  <c r="E41" i="9" s="1"/>
  <c r="F41" i="9"/>
  <c r="H40" i="9"/>
  <c r="G40" i="9"/>
  <c r="E40" i="9" s="1"/>
  <c r="B40" i="9" s="1"/>
  <c r="F40" i="9"/>
  <c r="H39" i="9"/>
  <c r="E39" i="9" s="1"/>
  <c r="B39" i="9" s="1"/>
  <c r="G39" i="9"/>
  <c r="F39" i="9"/>
  <c r="H38" i="9"/>
  <c r="G38" i="9"/>
  <c r="F38" i="9"/>
  <c r="E38" i="9"/>
  <c r="B38" i="9" s="1"/>
  <c r="H37" i="9"/>
  <c r="G37" i="9"/>
  <c r="F37" i="9"/>
  <c r="H36" i="9"/>
  <c r="E36" i="9" s="1"/>
  <c r="G36" i="9"/>
  <c r="F36" i="9"/>
  <c r="B36" i="9"/>
  <c r="H35" i="9"/>
  <c r="G35" i="9"/>
  <c r="F35" i="9"/>
  <c r="E35" i="9"/>
  <c r="B35" i="9" s="1"/>
  <c r="H34" i="9"/>
  <c r="G34" i="9"/>
  <c r="E34" i="9" s="1"/>
  <c r="F34" i="9"/>
  <c r="H33" i="9"/>
  <c r="G33" i="9"/>
  <c r="F33" i="9"/>
  <c r="H32" i="9"/>
  <c r="G32" i="9"/>
  <c r="E32" i="9" s="1"/>
  <c r="B32" i="9" s="1"/>
  <c r="F32" i="9"/>
  <c r="H31" i="9"/>
  <c r="E31" i="9" s="1"/>
  <c r="B31" i="9" s="1"/>
  <c r="G31" i="9"/>
  <c r="F31" i="9"/>
  <c r="H30" i="9"/>
  <c r="G30" i="9"/>
  <c r="F30" i="9"/>
  <c r="E30" i="9"/>
  <c r="B30" i="9" s="1"/>
  <c r="H29" i="9"/>
  <c r="G29" i="9"/>
  <c r="F29" i="9"/>
  <c r="H28" i="9"/>
  <c r="E28" i="9" s="1"/>
  <c r="B28" i="9" s="1"/>
  <c r="G28" i="9"/>
  <c r="F28" i="9"/>
  <c r="H27" i="9"/>
  <c r="G27" i="9"/>
  <c r="E27" i="9" s="1"/>
  <c r="B27" i="9" s="1"/>
  <c r="F27" i="9"/>
  <c r="H26" i="9"/>
  <c r="G26" i="9"/>
  <c r="E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C1565" i="1" s="1"/>
  <c r="H1565" i="1" s="1"/>
  <c r="D85" i="8"/>
  <c r="D80" i="8"/>
  <c r="D75" i="8"/>
  <c r="D70" i="8"/>
  <c r="C1545" i="1" s="1"/>
  <c r="H1545" i="1" s="1"/>
  <c r="D65" i="8"/>
  <c r="D60" i="8"/>
  <c r="D55" i="8"/>
  <c r="D50" i="8"/>
  <c r="D44" i="8"/>
  <c r="D36" i="8"/>
  <c r="D26" i="8"/>
  <c r="D18" i="8"/>
  <c r="D8" i="8"/>
  <c r="D6" i="8"/>
  <c r="C1481" i="1" s="1"/>
  <c r="H1481" i="1" s="1"/>
  <c r="E44" i="7"/>
  <c r="D44" i="7"/>
  <c r="E39" i="7"/>
  <c r="E38" i="7" s="1"/>
  <c r="I31" i="3" s="1"/>
  <c r="D39" i="7"/>
  <c r="E30" i="7"/>
  <c r="D30" i="7"/>
  <c r="E23" i="7"/>
  <c r="D23" i="7"/>
  <c r="D22" i="7"/>
  <c r="E14" i="7"/>
  <c r="D1445" i="1" s="1"/>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1333" i="1" s="1"/>
  <c r="D39" i="6"/>
  <c r="F39" i="6" s="1"/>
  <c r="F38" i="6"/>
  <c r="F37" i="6"/>
  <c r="E36" i="6"/>
  <c r="E35" i="6" s="1"/>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E237" i="5" s="1"/>
  <c r="I23" i="3" s="1"/>
  <c r="D250" i="5"/>
  <c r="F249" i="5"/>
  <c r="F248" i="5"/>
  <c r="F247" i="5"/>
  <c r="E246" i="5"/>
  <c r="D246" i="5"/>
  <c r="F246" i="5" s="1"/>
  <c r="D245"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E206" i="5"/>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E308" i="9" s="1"/>
  <c r="B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F148" i="5"/>
  <c r="F147" i="5"/>
  <c r="E146" i="5"/>
  <c r="D146" i="5"/>
  <c r="F146" i="5" s="1"/>
  <c r="F145" i="5"/>
  <c r="F144" i="5"/>
  <c r="F143" i="5"/>
  <c r="E142" i="5"/>
  <c r="D142" i="5"/>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1057" i="1" s="1"/>
  <c r="D79" i="5"/>
  <c r="F77" i="5"/>
  <c r="F76" i="5"/>
  <c r="F75" i="5"/>
  <c r="F74" i="5"/>
  <c r="F73" i="5"/>
  <c r="F72" i="5"/>
  <c r="F71" i="5"/>
  <c r="E70" i="5"/>
  <c r="D70" i="5"/>
  <c r="F70" i="5" s="1"/>
  <c r="E69"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19" i="1" s="1"/>
  <c r="D525" i="4"/>
  <c r="F525" i="4" s="1"/>
  <c r="F524" i="4"/>
  <c r="F523" i="4"/>
  <c r="E522" i="4"/>
  <c r="D516" i="1" s="1"/>
  <c r="D522" i="4"/>
  <c r="F522" i="4" s="1"/>
  <c r="F521" i="4"/>
  <c r="F520" i="4"/>
  <c r="E519" i="4"/>
  <c r="D513" i="1" s="1"/>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C449" i="1" s="1"/>
  <c r="H449" i="1"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E421" i="4"/>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6" i="4" s="1"/>
  <c r="F355" i="4"/>
  <c r="F354" i="4"/>
  <c r="F353" i="4"/>
  <c r="E352" i="4"/>
  <c r="D352" i="4"/>
  <c r="E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E311" i="4"/>
  <c r="D306" i="1" s="1"/>
  <c r="D311" i="4"/>
  <c r="F311"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E140" i="4"/>
  <c r="D140" i="4"/>
  <c r="F140" i="4" s="1"/>
  <c r="E139" i="4"/>
  <c r="D139" i="4"/>
  <c r="F139" i="4" s="1"/>
  <c r="F138" i="4"/>
  <c r="F137" i="4"/>
  <c r="F136" i="4"/>
  <c r="F135" i="4"/>
  <c r="E134" i="4"/>
  <c r="D134" i="4"/>
  <c r="E133" i="4"/>
  <c r="D133" i="4"/>
  <c r="F133" i="4" s="1"/>
  <c r="F132" i="4"/>
  <c r="F131" i="4"/>
  <c r="F130" i="4"/>
  <c r="F129" i="4"/>
  <c r="E128" i="4"/>
  <c r="D128" i="4"/>
  <c r="F127" i="4"/>
  <c r="F126" i="4"/>
  <c r="E125" i="4"/>
  <c r="D125" i="4"/>
  <c r="E124" i="4"/>
  <c r="D124" i="4"/>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D1469" i="1"/>
  <c r="D1468" i="1"/>
  <c r="C1468" i="1"/>
  <c r="D1467" i="1"/>
  <c r="C1467" i="1"/>
  <c r="J1467" i="1" s="1"/>
  <c r="D1466" i="1"/>
  <c r="C1466" i="1"/>
  <c r="D1465" i="1"/>
  <c r="C1465" i="1"/>
  <c r="J1465" i="1" s="1"/>
  <c r="D1464" i="1"/>
  <c r="C1464" i="1"/>
  <c r="D1463" i="1"/>
  <c r="C1463" i="1"/>
  <c r="J1463" i="1" s="1"/>
  <c r="D1462" i="1"/>
  <c r="C1462" i="1"/>
  <c r="D1461" i="1"/>
  <c r="C1461" i="1"/>
  <c r="H1461" i="1" s="1"/>
  <c r="D1460" i="1"/>
  <c r="C1460" i="1"/>
  <c r="D1459" i="1"/>
  <c r="C1459" i="1"/>
  <c r="J1459" i="1" s="1"/>
  <c r="D1458" i="1"/>
  <c r="C1458" i="1"/>
  <c r="D1457" i="1"/>
  <c r="C1457" i="1"/>
  <c r="J1457" i="1" s="1"/>
  <c r="D1456" i="1"/>
  <c r="C1456" i="1"/>
  <c r="D1455" i="1"/>
  <c r="C1455" i="1"/>
  <c r="J1455" i="1" s="1"/>
  <c r="C1454" i="1"/>
  <c r="C1453" i="1"/>
  <c r="D1452" i="1"/>
  <c r="C1452" i="1"/>
  <c r="D1451" i="1"/>
  <c r="C1451" i="1"/>
  <c r="J1451" i="1" s="1"/>
  <c r="D1450" i="1"/>
  <c r="C1450" i="1"/>
  <c r="D1449" i="1"/>
  <c r="C1449" i="1"/>
  <c r="J1449" i="1" s="1"/>
  <c r="D1448" i="1"/>
  <c r="C1448" i="1"/>
  <c r="D1447" i="1"/>
  <c r="C1447" i="1"/>
  <c r="J1447" i="1" s="1"/>
  <c r="D1446" i="1"/>
  <c r="C1446" i="1"/>
  <c r="C1445" i="1"/>
  <c r="D1444" i="1"/>
  <c r="C1444" i="1"/>
  <c r="D1443" i="1"/>
  <c r="C1443" i="1"/>
  <c r="J1443" i="1" s="1"/>
  <c r="D1442" i="1"/>
  <c r="C1442" i="1"/>
  <c r="D1441" i="1"/>
  <c r="C1441" i="1"/>
  <c r="J1441" i="1" s="1"/>
  <c r="D1440" i="1"/>
  <c r="C1440" i="1"/>
  <c r="D1439" i="1"/>
  <c r="C1439" i="1"/>
  <c r="J1439" i="1" s="1"/>
  <c r="D1438" i="1"/>
  <c r="C1438" i="1"/>
  <c r="C1437"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D1411" i="1"/>
  <c r="C1411" i="1"/>
  <c r="H1411" i="1" s="1"/>
  <c r="D1410" i="1"/>
  <c r="C1410" i="1"/>
  <c r="D1409" i="1"/>
  <c r="C1409" i="1"/>
  <c r="H1409" i="1" s="1"/>
  <c r="D1408"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C1388" i="1"/>
  <c r="D1387" i="1"/>
  <c r="C1387" i="1"/>
  <c r="H1387" i="1" s="1"/>
  <c r="D1386" i="1"/>
  <c r="C1386" i="1"/>
  <c r="D1385" i="1"/>
  <c r="C1385" i="1"/>
  <c r="H1385" i="1" s="1"/>
  <c r="D1384" i="1"/>
  <c r="C1384" i="1"/>
  <c r="C1383" i="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C1333" i="1"/>
  <c r="H1333" i="1" s="1"/>
  <c r="D1332" i="1"/>
  <c r="C1332" i="1"/>
  <c r="D1331" i="1"/>
  <c r="C1331" i="1"/>
  <c r="H1331" i="1" s="1"/>
  <c r="D1330" i="1"/>
  <c r="C1330"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D1299" i="1"/>
  <c r="D1298" i="1"/>
  <c r="C1298" i="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D1226" i="1"/>
  <c r="C1226" i="1"/>
  <c r="D1225" i="1"/>
  <c r="C1225" i="1"/>
  <c r="H1225" i="1" s="1"/>
  <c r="D1224" i="1"/>
  <c r="C1224" i="1"/>
  <c r="D1223" i="1"/>
  <c r="C1223" i="1"/>
  <c r="H1223" i="1" s="1"/>
  <c r="D1222" i="1"/>
  <c r="C1222" i="1"/>
  <c r="D1221" i="1"/>
  <c r="C1221" i="1"/>
  <c r="H1221" i="1" s="1"/>
  <c r="D1220" i="1"/>
  <c r="C1220" i="1"/>
  <c r="D1219" i="1"/>
  <c r="C1219" i="1"/>
  <c r="H1219" i="1" s="1"/>
  <c r="D1218" i="1"/>
  <c r="C1218" i="1"/>
  <c r="D1217" i="1"/>
  <c r="C1217" i="1"/>
  <c r="H1217" i="1" s="1"/>
  <c r="D1216" i="1"/>
  <c r="C1216" i="1"/>
  <c r="D1215" i="1"/>
  <c r="C1215" i="1"/>
  <c r="H1215" i="1" s="1"/>
  <c r="D1214"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C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D1149" i="1"/>
  <c r="C1149" i="1"/>
  <c r="H1149" i="1" s="1"/>
  <c r="D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4" i="1"/>
  <c r="C1124" i="1"/>
  <c r="D1123" i="1"/>
  <c r="C1123" i="1"/>
  <c r="H1123" i="1" s="1"/>
  <c r="D1122" i="1"/>
  <c r="C1122" i="1"/>
  <c r="D1121" i="1"/>
  <c r="C1121" i="1"/>
  <c r="H1121" i="1" s="1"/>
  <c r="D1120" i="1"/>
  <c r="D1119" i="1"/>
  <c r="C1119" i="1"/>
  <c r="H1119" i="1" s="1"/>
  <c r="D1118" i="1"/>
  <c r="C1118" i="1"/>
  <c r="D1117" i="1"/>
  <c r="C1117" i="1"/>
  <c r="H1117" i="1" s="1"/>
  <c r="D1116" i="1"/>
  <c r="C1116" i="1"/>
  <c r="D1115" i="1"/>
  <c r="C1115" i="1"/>
  <c r="H1115" i="1" s="1"/>
  <c r="D1114" i="1"/>
  <c r="C1114"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H1063" i="1" s="1"/>
  <c r="D1062" i="1"/>
  <c r="C1062" i="1"/>
  <c r="D1061" i="1"/>
  <c r="C1061" i="1"/>
  <c r="H1061" i="1" s="1"/>
  <c r="D1060" i="1"/>
  <c r="C1060" i="1"/>
  <c r="D1059" i="1"/>
  <c r="C1059" i="1"/>
  <c r="H1059" i="1" s="1"/>
  <c r="D1058" i="1"/>
  <c r="C1058"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5" i="1"/>
  <c r="C1045" i="1"/>
  <c r="H1045" i="1" s="1"/>
  <c r="D1044" i="1"/>
  <c r="C1044" i="1"/>
  <c r="D1043" i="1"/>
  <c r="C1043" i="1"/>
  <c r="H1043" i="1" s="1"/>
  <c r="D1042" i="1"/>
  <c r="C1042"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C1007" i="1"/>
  <c r="H1007" i="1" s="1"/>
  <c r="D1006" i="1"/>
  <c r="C1006" i="1"/>
  <c r="D1005" i="1"/>
  <c r="C1005" i="1"/>
  <c r="H1005" i="1" s="1"/>
  <c r="D1004" i="1"/>
  <c r="C1004" i="1"/>
  <c r="D1003" i="1"/>
  <c r="C1003" i="1"/>
  <c r="H1003" i="1" s="1"/>
  <c r="D1002" i="1"/>
  <c r="C1002" i="1"/>
  <c r="D1001" i="1"/>
  <c r="C1001" i="1"/>
  <c r="H1001" i="1" s="1"/>
  <c r="D1000" i="1"/>
  <c r="C1000" i="1"/>
  <c r="D999" i="1"/>
  <c r="C999" i="1"/>
  <c r="H999" i="1" s="1"/>
  <c r="D998" i="1"/>
  <c r="C998"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H647" i="1" s="1"/>
  <c r="D646" i="1"/>
  <c r="C646" i="1"/>
  <c r="D645" i="1"/>
  <c r="C645" i="1"/>
  <c r="H645" i="1" s="1"/>
  <c r="D644" i="1"/>
  <c r="C644" i="1"/>
  <c r="D643" i="1"/>
  <c r="C643" i="1"/>
  <c r="H643" i="1" s="1"/>
  <c r="D642" i="1"/>
  <c r="C642" i="1"/>
  <c r="D641" i="1"/>
  <c r="C641" i="1"/>
  <c r="H641" i="1" s="1"/>
  <c r="D637" i="1"/>
  <c r="C637" i="1"/>
  <c r="D632" i="1"/>
  <c r="C632" i="1"/>
  <c r="H632" i="1" s="1"/>
  <c r="D631" i="1"/>
  <c r="C631" i="1"/>
  <c r="D628" i="1"/>
  <c r="C628" i="1"/>
  <c r="H628" i="1" s="1"/>
  <c r="D627" i="1"/>
  <c r="C627" i="1"/>
  <c r="D626" i="1"/>
  <c r="C626" i="1"/>
  <c r="H626" i="1" s="1"/>
  <c r="D625" i="1"/>
  <c r="C625" i="1"/>
  <c r="D624" i="1"/>
  <c r="C624" i="1"/>
  <c r="H624" i="1" s="1"/>
  <c r="D623" i="1"/>
  <c r="C623" i="1"/>
  <c r="D622" i="1"/>
  <c r="C622" i="1"/>
  <c r="H622" i="1" s="1"/>
  <c r="D621" i="1"/>
  <c r="C621" i="1"/>
  <c r="D620" i="1"/>
  <c r="C620" i="1"/>
  <c r="H620" i="1" s="1"/>
  <c r="D619" i="1"/>
  <c r="D618" i="1"/>
  <c r="C618" i="1"/>
  <c r="H618" i="1" s="1"/>
  <c r="D617" i="1"/>
  <c r="C617" i="1"/>
  <c r="D616" i="1"/>
  <c r="C616" i="1"/>
  <c r="H616" i="1" s="1"/>
  <c r="D615" i="1"/>
  <c r="C615" i="1"/>
  <c r="D614" i="1"/>
  <c r="C614" i="1"/>
  <c r="H614" i="1" s="1"/>
  <c r="D613" i="1"/>
  <c r="C613" i="1"/>
  <c r="D612" i="1"/>
  <c r="C612" i="1"/>
  <c r="H612" i="1" s="1"/>
  <c r="D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4" i="1"/>
  <c r="D573" i="1"/>
  <c r="C573" i="1"/>
  <c r="D572" i="1"/>
  <c r="C572" i="1"/>
  <c r="H572" i="1" s="1"/>
  <c r="D571" i="1"/>
  <c r="C571" i="1"/>
  <c r="D570" i="1"/>
  <c r="C570" i="1"/>
  <c r="H570" i="1" s="1"/>
  <c r="D569" i="1"/>
  <c r="C569" i="1"/>
  <c r="D568" i="1"/>
  <c r="C568" i="1"/>
  <c r="H568" i="1" s="1"/>
  <c r="D567" i="1"/>
  <c r="C567" i="1"/>
  <c r="D566" i="1"/>
  <c r="C566" i="1"/>
  <c r="H566" i="1" s="1"/>
  <c r="D565" i="1"/>
  <c r="C565" i="1"/>
  <c r="D564" i="1"/>
  <c r="C564" i="1"/>
  <c r="H564" i="1" s="1"/>
  <c r="D563" i="1"/>
  <c r="C563" i="1"/>
  <c r="D562" i="1"/>
  <c r="C562" i="1"/>
  <c r="H562" i="1" s="1"/>
  <c r="D561" i="1"/>
  <c r="D560" i="1"/>
  <c r="C560" i="1"/>
  <c r="H560" i="1" s="1"/>
  <c r="D559" i="1"/>
  <c r="C559" i="1"/>
  <c r="D558" i="1"/>
  <c r="C558" i="1"/>
  <c r="H558" i="1" s="1"/>
  <c r="D557" i="1"/>
  <c r="C557" i="1"/>
  <c r="D556" i="1"/>
  <c r="C556" i="1"/>
  <c r="H556" i="1" s="1"/>
  <c r="D555" i="1"/>
  <c r="C555" i="1"/>
  <c r="D554" i="1"/>
  <c r="C554" i="1"/>
  <c r="H554" i="1" s="1"/>
  <c r="D553" i="1"/>
  <c r="C553" i="1"/>
  <c r="D552" i="1"/>
  <c r="C552" i="1"/>
  <c r="H552" i="1" s="1"/>
  <c r="D551" i="1"/>
  <c r="C551" i="1"/>
  <c r="D550" i="1"/>
  <c r="C550" i="1"/>
  <c r="H550" i="1" s="1"/>
  <c r="D549" i="1"/>
  <c r="C549" i="1"/>
  <c r="D548" i="1"/>
  <c r="C548" i="1"/>
  <c r="H548" i="1" s="1"/>
  <c r="D547" i="1"/>
  <c r="C547" i="1"/>
  <c r="D546" i="1"/>
  <c r="C546" i="1"/>
  <c r="H546" i="1" s="1"/>
  <c r="D545" i="1"/>
  <c r="C545" i="1"/>
  <c r="D544" i="1"/>
  <c r="C544" i="1"/>
  <c r="H544" i="1" s="1"/>
  <c r="D543" i="1"/>
  <c r="C543" i="1"/>
  <c r="D542" i="1"/>
  <c r="C542" i="1"/>
  <c r="H542" i="1" s="1"/>
  <c r="D541" i="1"/>
  <c r="C541" i="1"/>
  <c r="D540" i="1"/>
  <c r="C540" i="1"/>
  <c r="H540" i="1" s="1"/>
  <c r="D539" i="1"/>
  <c r="C539" i="1"/>
  <c r="D538" i="1"/>
  <c r="C538" i="1"/>
  <c r="H538" i="1" s="1"/>
  <c r="D537" i="1"/>
  <c r="C537" i="1"/>
  <c r="D536" i="1"/>
  <c r="C536" i="1"/>
  <c r="H536" i="1" s="1"/>
  <c r="D535" i="1"/>
  <c r="C535" i="1"/>
  <c r="D534" i="1"/>
  <c r="C534" i="1"/>
  <c r="H534" i="1" s="1"/>
  <c r="D533" i="1"/>
  <c r="C533" i="1"/>
  <c r="D532" i="1"/>
  <c r="C532" i="1"/>
  <c r="H532" i="1" s="1"/>
  <c r="D531" i="1"/>
  <c r="C531" i="1"/>
  <c r="D530" i="1"/>
  <c r="C530" i="1"/>
  <c r="H530" i="1" s="1"/>
  <c r="D529" i="1"/>
  <c r="C529" i="1"/>
  <c r="D528" i="1"/>
  <c r="C528" i="1"/>
  <c r="H528" i="1" s="1"/>
  <c r="D527" i="1"/>
  <c r="C527" i="1"/>
  <c r="D526" i="1"/>
  <c r="C526" i="1"/>
  <c r="H526" i="1" s="1"/>
  <c r="D525" i="1"/>
  <c r="C525" i="1"/>
  <c r="D524" i="1"/>
  <c r="C524" i="1"/>
  <c r="H524" i="1" s="1"/>
  <c r="D523" i="1"/>
  <c r="C523" i="1"/>
  <c r="D521" i="1"/>
  <c r="C521" i="1"/>
  <c r="H521" i="1" s="1"/>
  <c r="D520" i="1"/>
  <c r="C520" i="1"/>
  <c r="H520" i="1" s="1"/>
  <c r="C519" i="1"/>
  <c r="D518" i="1"/>
  <c r="C518" i="1"/>
  <c r="H518" i="1" s="1"/>
  <c r="D517" i="1"/>
  <c r="C517" i="1"/>
  <c r="H517" i="1" s="1"/>
  <c r="C516" i="1"/>
  <c r="D515" i="1"/>
  <c r="C515" i="1"/>
  <c r="H515" i="1" s="1"/>
  <c r="D514" i="1"/>
  <c r="C514" i="1"/>
  <c r="H514" i="1" s="1"/>
  <c r="C513" i="1"/>
  <c r="D512" i="1"/>
  <c r="C512" i="1"/>
  <c r="H512" i="1" s="1"/>
  <c r="D511" i="1"/>
  <c r="C511" i="1"/>
  <c r="H511" i="1" s="1"/>
  <c r="C510" i="1"/>
  <c r="C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8" i="1"/>
  <c r="C478" i="1"/>
  <c r="H478" i="1" s="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C466" i="1"/>
  <c r="H466" i="1" s="1"/>
  <c r="D465" i="1"/>
  <c r="C465" i="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3" i="1"/>
  <c r="D452" i="1"/>
  <c r="C452" i="1"/>
  <c r="H452" i="1" s="1"/>
  <c r="D451" i="1"/>
  <c r="C451" i="1"/>
  <c r="D450" i="1"/>
  <c r="C450" i="1"/>
  <c r="H450" i="1" s="1"/>
  <c r="D449" i="1"/>
  <c r="D448" i="1"/>
  <c r="C448" i="1"/>
  <c r="H448" i="1" s="1"/>
  <c r="D447" i="1"/>
  <c r="C447" i="1"/>
  <c r="D446" i="1"/>
  <c r="C446" i="1"/>
  <c r="H446" i="1" s="1"/>
  <c r="D445" i="1"/>
  <c r="C445" i="1"/>
  <c r="D444" i="1"/>
  <c r="C444" i="1"/>
  <c r="H444" i="1" s="1"/>
  <c r="D443" i="1"/>
  <c r="C443" i="1"/>
  <c r="D442" i="1"/>
  <c r="C442" i="1"/>
  <c r="H442" i="1" s="1"/>
  <c r="C441" i="1"/>
  <c r="D440" i="1"/>
  <c r="C440" i="1"/>
  <c r="H440" i="1" s="1"/>
  <c r="D439" i="1"/>
  <c r="C439" i="1"/>
  <c r="D438" i="1"/>
  <c r="C438" i="1"/>
  <c r="H438" i="1" s="1"/>
  <c r="D437" i="1"/>
  <c r="C437" i="1"/>
  <c r="D436" i="1"/>
  <c r="C436" i="1"/>
  <c r="H436" i="1" s="1"/>
  <c r="D435" i="1"/>
  <c r="C435" i="1"/>
  <c r="D434" i="1"/>
  <c r="C434" i="1"/>
  <c r="H434" i="1" s="1"/>
  <c r="D433" i="1"/>
  <c r="C433" i="1"/>
  <c r="D432" i="1"/>
  <c r="C432" i="1"/>
  <c r="H432" i="1" s="1"/>
  <c r="D431" i="1"/>
  <c r="C431" i="1"/>
  <c r="D430" i="1"/>
  <c r="C430" i="1"/>
  <c r="H430" i="1" s="1"/>
  <c r="D429" i="1"/>
  <c r="C429" i="1"/>
  <c r="D428" i="1"/>
  <c r="C428" i="1"/>
  <c r="H428" i="1" s="1"/>
  <c r="D427" i="1"/>
  <c r="C427" i="1"/>
  <c r="D426" i="1"/>
  <c r="C426" i="1"/>
  <c r="H426" i="1" s="1"/>
  <c r="D425" i="1"/>
  <c r="C425" i="1"/>
  <c r="C424" i="1"/>
  <c r="D423" i="1"/>
  <c r="C423" i="1"/>
  <c r="D422" i="1"/>
  <c r="C422" i="1"/>
  <c r="H422" i="1" s="1"/>
  <c r="D421" i="1"/>
  <c r="C421" i="1"/>
  <c r="D420" i="1"/>
  <c r="C420" i="1"/>
  <c r="H420" i="1" s="1"/>
  <c r="D419" i="1"/>
  <c r="C419" i="1"/>
  <c r="D418" i="1"/>
  <c r="C418" i="1"/>
  <c r="H418" i="1" s="1"/>
  <c r="D417" i="1"/>
  <c r="C417" i="1"/>
  <c r="D416" i="1"/>
  <c r="C416" i="1"/>
  <c r="H416" i="1" s="1"/>
  <c r="D415" i="1"/>
  <c r="D413" i="1"/>
  <c r="C413" i="1"/>
  <c r="H413" i="1" s="1"/>
  <c r="D412" i="1"/>
  <c r="C412" i="1"/>
  <c r="H412" i="1" s="1"/>
  <c r="D411" i="1"/>
  <c r="C411" i="1"/>
  <c r="H411" i="1" s="1"/>
  <c r="D406" i="1"/>
  <c r="C406" i="1"/>
  <c r="H406" i="1" s="1"/>
  <c r="D405" i="1"/>
  <c r="C405" i="1"/>
  <c r="H405" i="1" s="1"/>
  <c r="D404" i="1"/>
  <c r="C404" i="1"/>
  <c r="H404" i="1" s="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C312" i="1"/>
  <c r="D311" i="1"/>
  <c r="C311" i="1"/>
  <c r="H311" i="1" s="1"/>
  <c r="D310" i="1"/>
  <c r="C310" i="1"/>
  <c r="D309" i="1"/>
  <c r="C309" i="1"/>
  <c r="H309" i="1" s="1"/>
  <c r="D308" i="1"/>
  <c r="C308" i="1"/>
  <c r="D307" i="1"/>
  <c r="C307" i="1"/>
  <c r="H307" i="1" s="1"/>
  <c r="C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C294" i="1"/>
  <c r="D292" i="1"/>
  <c r="C292" i="1"/>
  <c r="D291" i="1"/>
  <c r="C291" i="1"/>
  <c r="H291" i="1" s="1"/>
  <c r="D290" i="1"/>
  <c r="C290" i="1"/>
  <c r="D289" i="1"/>
  <c r="C289" i="1"/>
  <c r="H289" i="1" s="1"/>
  <c r="D288" i="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9" i="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8"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20" i="1"/>
  <c r="D219" i="1"/>
  <c r="C219" i="1"/>
  <c r="H219" i="1" s="1"/>
  <c r="D218" i="1"/>
  <c r="C218" i="1"/>
  <c r="D217" i="1"/>
  <c r="C217" i="1"/>
  <c r="H217" i="1" s="1"/>
  <c r="D216" i="1"/>
  <c r="C216" i="1"/>
  <c r="D215" i="1"/>
  <c r="C215" i="1"/>
  <c r="H215" i="1" s="1"/>
  <c r="D214" i="1"/>
  <c r="C214" i="1"/>
  <c r="D213" i="1"/>
  <c r="C213" i="1"/>
  <c r="H213" i="1" s="1"/>
  <c r="D212" i="1"/>
  <c r="C212" i="1"/>
  <c r="D211" i="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2" i="1"/>
  <c r="C192" i="1"/>
  <c r="D191" i="1"/>
  <c r="C191" i="1"/>
  <c r="H191" i="1" s="1"/>
  <c r="D190" i="1"/>
  <c r="C190" i="1"/>
  <c r="D189" i="1"/>
  <c r="C189" i="1"/>
  <c r="H189" i="1" s="1"/>
  <c r="D188" i="1"/>
  <c r="C188" i="1"/>
  <c r="D187" i="1"/>
  <c r="C187" i="1"/>
  <c r="H187" i="1" s="1"/>
  <c r="D186" i="1"/>
  <c r="C186" i="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87" i="9" l="1"/>
  <c r="B287" i="9" s="1"/>
  <c r="E33" i="9"/>
  <c r="E286" i="9"/>
  <c r="B286" i="9" s="1"/>
  <c r="E293" i="9"/>
  <c r="E301" i="9"/>
  <c r="E303" i="9"/>
  <c r="B303" i="9" s="1"/>
  <c r="E515" i="4"/>
  <c r="D509" i="1" s="1"/>
  <c r="D510" i="1"/>
  <c r="F79" i="5"/>
  <c r="D78" i="5"/>
  <c r="C1057" i="1"/>
  <c r="H1057" i="1" s="1"/>
  <c r="F142" i="5"/>
  <c r="C1120" i="1"/>
  <c r="H1120" i="1" s="1"/>
  <c r="F170" i="5"/>
  <c r="C1148" i="1"/>
  <c r="H1148" i="1" s="1"/>
  <c r="F594" i="4"/>
  <c r="D593" i="4"/>
  <c r="H143" i="9"/>
  <c r="E593" i="4"/>
  <c r="D587" i="1" s="1"/>
  <c r="F617" i="4"/>
  <c r="C611" i="1"/>
  <c r="H611" i="1" s="1"/>
  <c r="F135" i="5"/>
  <c r="D134" i="5"/>
  <c r="C1113" i="1"/>
  <c r="H1113" i="1" s="1"/>
  <c r="D79" i="1"/>
  <c r="H79" i="1" s="1"/>
  <c r="H424" i="1"/>
  <c r="C94" i="1"/>
  <c r="H94" i="1" s="1"/>
  <c r="H186" i="1"/>
  <c r="H188" i="1"/>
  <c r="H190" i="1"/>
  <c r="H192" i="1"/>
  <c r="H194" i="1"/>
  <c r="H196" i="1"/>
  <c r="H198" i="1"/>
  <c r="H200" i="1"/>
  <c r="H202" i="1"/>
  <c r="H204" i="1"/>
  <c r="H206" i="1"/>
  <c r="H208" i="1"/>
  <c r="H210" i="1"/>
  <c r="H212" i="1"/>
  <c r="H214" i="1"/>
  <c r="H216" i="1"/>
  <c r="H218" i="1"/>
  <c r="H222" i="1"/>
  <c r="H224" i="1"/>
  <c r="H226" i="1"/>
  <c r="H228" i="1"/>
  <c r="H230" i="1"/>
  <c r="H232" i="1"/>
  <c r="H234" i="1"/>
  <c r="H236" i="1"/>
  <c r="H238" i="1"/>
  <c r="H240" i="1"/>
  <c r="H242" i="1"/>
  <c r="H244" i="1"/>
  <c r="H246" i="1"/>
  <c r="H359" i="1"/>
  <c r="H361" i="1"/>
  <c r="H363" i="1"/>
  <c r="H365" i="1"/>
  <c r="H367" i="1"/>
  <c r="H369" i="1"/>
  <c r="H371" i="1"/>
  <c r="H373" i="1"/>
  <c r="H375" i="1"/>
  <c r="H377" i="1"/>
  <c r="H379" i="1"/>
  <c r="H381" i="1"/>
  <c r="H383" i="1"/>
  <c r="H385" i="1"/>
  <c r="H387" i="1"/>
  <c r="H389" i="1"/>
  <c r="H393" i="1"/>
  <c r="H395" i="1"/>
  <c r="H397" i="1"/>
  <c r="H399" i="1"/>
  <c r="H401" i="1"/>
  <c r="H425" i="1"/>
  <c r="H427" i="1"/>
  <c r="H429" i="1"/>
  <c r="H431" i="1"/>
  <c r="H433" i="1"/>
  <c r="H435" i="1"/>
  <c r="H437" i="1"/>
  <c r="H439" i="1"/>
  <c r="H441" i="1"/>
  <c r="H443" i="1"/>
  <c r="H445" i="1"/>
  <c r="H447"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09" i="1"/>
  <c r="H510" i="1"/>
  <c r="H519" i="1"/>
  <c r="E420" i="4"/>
  <c r="F455" i="4"/>
  <c r="D421" i="4"/>
  <c r="H513" i="1"/>
  <c r="H347" i="1"/>
  <c r="H349" i="1"/>
  <c r="H351" i="1"/>
  <c r="H353" i="1"/>
  <c r="H355" i="1"/>
  <c r="H357" i="1"/>
  <c r="D359" i="1"/>
  <c r="H417" i="1"/>
  <c r="H419" i="1"/>
  <c r="H421" i="1"/>
  <c r="H423" i="1"/>
  <c r="H516" i="1"/>
  <c r="H523" i="1"/>
  <c r="H525" i="1"/>
  <c r="H527" i="1"/>
  <c r="H529" i="1"/>
  <c r="H531" i="1"/>
  <c r="H533" i="1"/>
  <c r="H535" i="1"/>
  <c r="H537" i="1"/>
  <c r="H539" i="1"/>
  <c r="H541" i="1"/>
  <c r="H543" i="1"/>
  <c r="H545" i="1"/>
  <c r="H547" i="1"/>
  <c r="H549" i="1"/>
  <c r="H551" i="1"/>
  <c r="H553" i="1"/>
  <c r="H555" i="1"/>
  <c r="H557" i="1"/>
  <c r="H559" i="1"/>
  <c r="H563" i="1"/>
  <c r="H565" i="1"/>
  <c r="H567" i="1"/>
  <c r="H569" i="1"/>
  <c r="H571" i="1"/>
  <c r="H573" i="1"/>
  <c r="H575" i="1"/>
  <c r="H577" i="1"/>
  <c r="H579" i="1"/>
  <c r="H581" i="1"/>
  <c r="H583" i="1"/>
  <c r="H585" i="1"/>
  <c r="H589" i="1"/>
  <c r="H591" i="1"/>
  <c r="H593" i="1"/>
  <c r="H595" i="1"/>
  <c r="H597" i="1"/>
  <c r="H599" i="1"/>
  <c r="H601" i="1"/>
  <c r="H603" i="1"/>
  <c r="H605" i="1"/>
  <c r="H607"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6" i="1"/>
  <c r="H308" i="1"/>
  <c r="H310" i="1"/>
  <c r="H312" i="1"/>
  <c r="H314" i="1"/>
  <c r="H316" i="1"/>
  <c r="H318" i="1"/>
  <c r="H320" i="1"/>
  <c r="H322" i="1"/>
  <c r="H324" i="1"/>
  <c r="H326" i="1"/>
  <c r="H328" i="1"/>
  <c r="H330" i="1"/>
  <c r="H332" i="1"/>
  <c r="H334" i="1"/>
  <c r="H336" i="1"/>
  <c r="H338" i="1"/>
  <c r="H340" i="1"/>
  <c r="H342" i="1"/>
  <c r="H344"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F225" i="4"/>
  <c r="D224" i="4"/>
  <c r="F585" i="4"/>
  <c r="D580" i="4"/>
  <c r="H609" i="1"/>
  <c r="H613" i="1"/>
  <c r="H615" i="1"/>
  <c r="H617" i="1"/>
  <c r="H621" i="1"/>
  <c r="H623" i="1"/>
  <c r="H625" i="1"/>
  <c r="H627" i="1"/>
  <c r="H631" i="1"/>
  <c r="H637"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F159" i="4"/>
  <c r="D152" i="4"/>
  <c r="F529" i="4"/>
  <c r="H311" i="9"/>
  <c r="D1183" i="1"/>
  <c r="E176" i="5"/>
  <c r="F6" i="6"/>
  <c r="D5" i="6"/>
  <c r="C1300" i="1"/>
  <c r="H1300" i="1" s="1"/>
  <c r="D1437" i="1"/>
  <c r="C1525" i="1"/>
  <c r="H1525" i="1" s="1"/>
  <c r="D49" i="8"/>
  <c r="C1524" i="1" s="1"/>
  <c r="H1524" i="1" s="1"/>
  <c r="H998" i="1"/>
  <c r="H1000" i="1"/>
  <c r="H1002" i="1"/>
  <c r="H1004" i="1"/>
  <c r="H1006" i="1"/>
  <c r="H1058" i="1"/>
  <c r="H1060" i="1"/>
  <c r="H1062" i="1"/>
  <c r="H1064" i="1"/>
  <c r="H1168" i="1"/>
  <c r="H1170" i="1"/>
  <c r="H1172" i="1"/>
  <c r="H1174" i="1"/>
  <c r="H1176" i="1"/>
  <c r="H1178" i="1"/>
  <c r="H1180" i="1"/>
  <c r="H1182" i="1"/>
  <c r="F7" i="4"/>
  <c r="F107" i="4"/>
  <c r="D106" i="4"/>
  <c r="F164" i="4"/>
  <c r="D163" i="4"/>
  <c r="F216" i="4"/>
  <c r="D215" i="4"/>
  <c r="F299" i="4"/>
  <c r="D298" i="4"/>
  <c r="E350" i="4"/>
  <c r="D345" i="1" s="1"/>
  <c r="F397" i="4"/>
  <c r="D396" i="4"/>
  <c r="F460" i="4"/>
  <c r="D459" i="4"/>
  <c r="F626" i="4"/>
  <c r="D625" i="4"/>
  <c r="D985" i="1"/>
  <c r="I20" i="3"/>
  <c r="C1436" i="1"/>
  <c r="D24" i="8"/>
  <c r="C1499" i="1" s="1"/>
  <c r="H1499" i="1" s="1"/>
  <c r="C1501" i="1"/>
  <c r="H1501" i="1" s="1"/>
  <c r="B42" i="9"/>
  <c r="B49" i="9"/>
  <c r="H1201" i="1"/>
  <c r="H1437" i="1"/>
  <c r="J1445" i="1"/>
  <c r="E106" i="4"/>
  <c r="D102" i="1" s="1"/>
  <c r="E163" i="4"/>
  <c r="D159" i="1" s="1"/>
  <c r="F352" i="4"/>
  <c r="D351" i="4"/>
  <c r="F568" i="4"/>
  <c r="D567" i="4"/>
  <c r="D1047" i="1"/>
  <c r="F238" i="5"/>
  <c r="D237" i="5"/>
  <c r="F115" i="6"/>
  <c r="D114" i="6"/>
  <c r="F118" i="6"/>
  <c r="C1412" i="1"/>
  <c r="H1412" i="1" s="1"/>
  <c r="D38" i="7"/>
  <c r="C1470" i="1"/>
  <c r="H1470" i="1" s="1"/>
  <c r="B34" i="9"/>
  <c r="B41" i="9"/>
  <c r="B66" i="9"/>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1042" i="1"/>
  <c r="H1044" i="1"/>
  <c r="H1114" i="1"/>
  <c r="H1116" i="1"/>
  <c r="H1118" i="1"/>
  <c r="H1122" i="1"/>
  <c r="H1124" i="1"/>
  <c r="H1126" i="1"/>
  <c r="H1128" i="1"/>
  <c r="H1130" i="1"/>
  <c r="H1132" i="1"/>
  <c r="H1134" i="1"/>
  <c r="H1136" i="1"/>
  <c r="H1138" i="1"/>
  <c r="H1140" i="1"/>
  <c r="H1142" i="1"/>
  <c r="H1144" i="1"/>
  <c r="H1146" i="1"/>
  <c r="H1150" i="1"/>
  <c r="H1202" i="1"/>
  <c r="H1204" i="1"/>
  <c r="H1206" i="1"/>
  <c r="H1208" i="1"/>
  <c r="H1210" i="1"/>
  <c r="H1212" i="1"/>
  <c r="H1216" i="1"/>
  <c r="H1218" i="1"/>
  <c r="H1220" i="1"/>
  <c r="H1222" i="1"/>
  <c r="H1224" i="1"/>
  <c r="H1226" i="1"/>
  <c r="F83" i="4"/>
  <c r="D82" i="4"/>
  <c r="F253" i="4"/>
  <c r="D252" i="4"/>
  <c r="D263" i="4"/>
  <c r="E299" i="4"/>
  <c r="F364" i="4"/>
  <c r="D363" i="4"/>
  <c r="E143" i="9"/>
  <c r="B143" i="9" s="1"/>
  <c r="H290" i="9"/>
  <c r="E87" i="5"/>
  <c r="D1065" i="1" s="1"/>
  <c r="H1065" i="1" s="1"/>
  <c r="D1329" i="1"/>
  <c r="I25" i="3"/>
  <c r="F50" i="6"/>
  <c r="C1344" i="1"/>
  <c r="H1344" i="1" s="1"/>
  <c r="E22" i="7"/>
  <c r="E5" i="7" s="1"/>
  <c r="D1454" i="1"/>
  <c r="B26" i="9"/>
  <c r="B33" i="9"/>
  <c r="B58" i="9"/>
  <c r="B65" i="9"/>
  <c r="H1298" i="1"/>
  <c r="H1302" i="1"/>
  <c r="H1304" i="1"/>
  <c r="H1306" i="1"/>
  <c r="H1308" i="1"/>
  <c r="H1310" i="1"/>
  <c r="H1312" i="1"/>
  <c r="H1314" i="1"/>
  <c r="H1316" i="1"/>
  <c r="H1318" i="1"/>
  <c r="H1320" i="1"/>
  <c r="H1322" i="1"/>
  <c r="H1324" i="1"/>
  <c r="H1326" i="1"/>
  <c r="H1328" i="1"/>
  <c r="H1330" i="1"/>
  <c r="H1332" i="1"/>
  <c r="H1334" i="1"/>
  <c r="H1336" i="1"/>
  <c r="H1338" i="1"/>
  <c r="H1340" i="1"/>
  <c r="H1342" i="1"/>
  <c r="H1346" i="1"/>
  <c r="H1348" i="1"/>
  <c r="H1350" i="1"/>
  <c r="H1352" i="1"/>
  <c r="H1354" i="1"/>
  <c r="H1356" i="1"/>
  <c r="H1358" i="1"/>
  <c r="H1360" i="1"/>
  <c r="H1362" i="1"/>
  <c r="H1364" i="1"/>
  <c r="H1366" i="1"/>
  <c r="H1368" i="1"/>
  <c r="H1370" i="1"/>
  <c r="H1372" i="1"/>
  <c r="H1374" i="1"/>
  <c r="H1376" i="1"/>
  <c r="H1378" i="1"/>
  <c r="H1380" i="1"/>
  <c r="H1382" i="1"/>
  <c r="H1384" i="1"/>
  <c r="H1386" i="1"/>
  <c r="H1388" i="1"/>
  <c r="H1390" i="1"/>
  <c r="H1392" i="1"/>
  <c r="H1394" i="1"/>
  <c r="H1396" i="1"/>
  <c r="H1398" i="1"/>
  <c r="H1400" i="1"/>
  <c r="H1402" i="1"/>
  <c r="H1404" i="1"/>
  <c r="H1406" i="1"/>
  <c r="H1410" i="1"/>
  <c r="H1414" i="1"/>
  <c r="H1416" i="1"/>
  <c r="H1418" i="1"/>
  <c r="H1420" i="1"/>
  <c r="H1422" i="1"/>
  <c r="H1424" i="1"/>
  <c r="H1426" i="1"/>
  <c r="H1428" i="1"/>
  <c r="H1430" i="1"/>
  <c r="H1432" i="1"/>
  <c r="H1434" i="1"/>
  <c r="F177" i="4"/>
  <c r="F188" i="4"/>
  <c r="F264" i="4"/>
  <c r="D12" i="5"/>
  <c r="F29" i="5"/>
  <c r="D69" i="5"/>
  <c r="E78" i="5"/>
  <c r="D1056" i="1" s="1"/>
  <c r="E290" i="9"/>
  <c r="B290" i="9" s="1"/>
  <c r="D118" i="5"/>
  <c r="E134" i="5"/>
  <c r="D1112" i="1" s="1"/>
  <c r="D206" i="5"/>
  <c r="E89" i="6"/>
  <c r="D1383" i="1" s="1"/>
  <c r="H1383" i="1" s="1"/>
  <c r="E29" i="9"/>
  <c r="B29" i="9" s="1"/>
  <c r="E37" i="9"/>
  <c r="B37" i="9" s="1"/>
  <c r="E45" i="9"/>
  <c r="B45" i="9" s="1"/>
  <c r="E53" i="9"/>
  <c r="B53" i="9" s="1"/>
  <c r="E61" i="9"/>
  <c r="B61" i="9" s="1"/>
  <c r="E69" i="9"/>
  <c r="B69" i="9" s="1"/>
  <c r="E77" i="9"/>
  <c r="B77" i="9" s="1"/>
  <c r="E85" i="9"/>
  <c r="B85" i="9" s="1"/>
  <c r="E93" i="9"/>
  <c r="B93" i="9" s="1"/>
  <c r="E101" i="9"/>
  <c r="B101" i="9" s="1"/>
  <c r="E109" i="9"/>
  <c r="B109" i="9" s="1"/>
  <c r="E117" i="9"/>
  <c r="B117" i="9" s="1"/>
  <c r="E125" i="9"/>
  <c r="B125" i="9" s="1"/>
  <c r="E133" i="9"/>
  <c r="B133" i="9" s="1"/>
  <c r="E141" i="9"/>
  <c r="B141" i="9" s="1"/>
  <c r="B158" i="9"/>
  <c r="E292" i="9"/>
  <c r="B292" i="9" s="1"/>
  <c r="E296" i="9"/>
  <c r="B296" i="9" s="1"/>
  <c r="E300" i="9"/>
  <c r="B300" i="9" s="1"/>
  <c r="B291" i="9"/>
  <c r="F245" i="5"/>
  <c r="B150" i="9"/>
  <c r="B289" i="9"/>
  <c r="D1167" i="1"/>
  <c r="H1167" i="1" s="1"/>
  <c r="D1227" i="1"/>
  <c r="H1227" i="1" s="1"/>
  <c r="H1438" i="1"/>
  <c r="J1440" i="1"/>
  <c r="J1442" i="1"/>
  <c r="J1444" i="1"/>
  <c r="J1446" i="1"/>
  <c r="J1448" i="1"/>
  <c r="J1450" i="1"/>
  <c r="J1452" i="1"/>
  <c r="H1454" i="1"/>
  <c r="J1456" i="1"/>
  <c r="J1458" i="1"/>
  <c r="J1460" i="1"/>
  <c r="J1462" i="1"/>
  <c r="J1464" i="1"/>
  <c r="J1466" i="1"/>
  <c r="J1468" i="1"/>
  <c r="J1472" i="1"/>
  <c r="J1474" i="1"/>
  <c r="J1476" i="1"/>
  <c r="J1478" i="1"/>
  <c r="F112" i="4"/>
  <c r="F125" i="4"/>
  <c r="F128" i="4"/>
  <c r="F134" i="4"/>
  <c r="F153" i="4"/>
  <c r="F169" i="4"/>
  <c r="F369" i="4"/>
  <c r="F383" i="4"/>
  <c r="F652" i="4"/>
  <c r="F35" i="5"/>
  <c r="F45" i="5"/>
  <c r="D35" i="6"/>
  <c r="F130" i="6"/>
  <c r="D129" i="6"/>
  <c r="D43" i="8"/>
  <c r="B275" i="9"/>
  <c r="B146" i="9"/>
  <c r="F250" i="5"/>
  <c r="B147" i="9"/>
  <c r="B151" i="9"/>
  <c r="B155" i="9"/>
  <c r="B159" i="9"/>
  <c r="F277" i="9"/>
  <c r="E288" i="9"/>
  <c r="B288" i="9" s="1"/>
  <c r="B293" i="9"/>
  <c r="B297" i="9"/>
  <c r="B301" i="9"/>
  <c r="D644" i="4"/>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E21" i="9" s="1"/>
  <c r="F152" i="4"/>
  <c r="F298" i="4"/>
  <c r="F416" i="4"/>
  <c r="F417" i="4"/>
  <c r="F603" i="4"/>
  <c r="F88" i="5"/>
  <c r="F149" i="5"/>
  <c r="F177" i="5"/>
  <c r="F190" i="5"/>
  <c r="F206" i="5"/>
  <c r="D141" i="6"/>
  <c r="D42" i="8"/>
  <c r="H19" i="9"/>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I29" i="3" l="1"/>
  <c r="D1436" i="1"/>
  <c r="G1436" i="1" s="1"/>
  <c r="G316" i="9"/>
  <c r="E316" i="9" s="1"/>
  <c r="F134" i="5"/>
  <c r="C1112" i="1"/>
  <c r="G1344" i="1"/>
  <c r="G1065" i="1"/>
  <c r="G94" i="1"/>
  <c r="F35" i="6"/>
  <c r="H25" i="3"/>
  <c r="C1329" i="1"/>
  <c r="E141" i="6"/>
  <c r="F141" i="6" s="1"/>
  <c r="G311" i="9"/>
  <c r="E311" i="9" s="1"/>
  <c r="B311" i="9" s="1"/>
  <c r="C1183" i="1"/>
  <c r="F12" i="5"/>
  <c r="D7" i="5"/>
  <c r="C990" i="1"/>
  <c r="D294" i="1"/>
  <c r="E298" i="4"/>
  <c r="F82" i="4"/>
  <c r="C78" i="1"/>
  <c r="F237" i="5"/>
  <c r="H23" i="3"/>
  <c r="C1214" i="1"/>
  <c r="F567" i="4"/>
  <c r="C561" i="1"/>
  <c r="F215" i="4"/>
  <c r="C211" i="1"/>
  <c r="F106" i="4"/>
  <c r="C102" i="1"/>
  <c r="D528" i="4"/>
  <c r="E151" i="4"/>
  <c r="E528" i="4"/>
  <c r="F625" i="4"/>
  <c r="C619" i="1"/>
  <c r="F396" i="4"/>
  <c r="C391" i="1"/>
  <c r="H24" i="3"/>
  <c r="C1299" i="1"/>
  <c r="F224" i="4"/>
  <c r="C220" i="1"/>
  <c r="G1525" i="1"/>
  <c r="G1383" i="1"/>
  <c r="I35" i="3"/>
  <c r="C1518" i="1"/>
  <c r="D176" i="5"/>
  <c r="F263" i="4"/>
  <c r="C259" i="1"/>
  <c r="F459" i="4"/>
  <c r="C453" i="1"/>
  <c r="E175" i="5"/>
  <c r="D1152" i="1" s="1"/>
  <c r="D1153" i="1"/>
  <c r="I22" i="3"/>
  <c r="F580" i="4"/>
  <c r="C574" i="1"/>
  <c r="F421" i="4"/>
  <c r="D420" i="4"/>
  <c r="C415" i="1"/>
  <c r="E6" i="4"/>
  <c r="F118" i="5"/>
  <c r="C1096" i="1"/>
  <c r="H31" i="3"/>
  <c r="C1469" i="1"/>
  <c r="E68" i="5"/>
  <c r="E635" i="4"/>
  <c r="D629" i="1" s="1"/>
  <c r="D414" i="1"/>
  <c r="F78" i="5"/>
  <c r="C1056" i="1"/>
  <c r="F5" i="6"/>
  <c r="F213" i="9"/>
  <c r="B213" i="9" s="1"/>
  <c r="F129" i="6"/>
  <c r="C1423" i="1"/>
  <c r="F69" i="5"/>
  <c r="D68" i="5"/>
  <c r="C1047" i="1"/>
  <c r="I30" i="3"/>
  <c r="D1453" i="1"/>
  <c r="F363" i="4"/>
  <c r="C358" i="1"/>
  <c r="F252" i="4"/>
  <c r="C248" i="1"/>
  <c r="F114" i="6"/>
  <c r="H27" i="3"/>
  <c r="C1408" i="1"/>
  <c r="F351" i="4"/>
  <c r="C346" i="1"/>
  <c r="D350" i="4"/>
  <c r="H1436" i="1"/>
  <c r="C293" i="1"/>
  <c r="F163" i="4"/>
  <c r="C159" i="1"/>
  <c r="D6" i="4"/>
  <c r="D151" i="4"/>
  <c r="C148" i="1"/>
  <c r="F593" i="4"/>
  <c r="C587" i="1"/>
  <c r="F644" i="4"/>
  <c r="C638" i="1"/>
  <c r="G638" i="1" s="1"/>
  <c r="K1451" i="9"/>
  <c r="G314" i="9"/>
  <c r="E314" i="9" s="1"/>
  <c r="B314" i="9" s="1"/>
  <c r="I34" i="3"/>
  <c r="C1517" i="1"/>
  <c r="G313" i="9"/>
  <c r="E313" i="9" s="1"/>
  <c r="H28" i="3"/>
  <c r="C1435" i="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21" i="3" l="1"/>
  <c r="D1046" i="1"/>
  <c r="E6" i="5"/>
  <c r="H211" i="1"/>
  <c r="G211" i="1"/>
  <c r="F7" i="5"/>
  <c r="D6" i="5"/>
  <c r="H20" i="3"/>
  <c r="C985" i="1"/>
  <c r="H148" i="1"/>
  <c r="G148" i="1"/>
  <c r="D408" i="4"/>
  <c r="C345" i="1"/>
  <c r="F350" i="4"/>
  <c r="H358" i="1"/>
  <c r="G358" i="1"/>
  <c r="H1047" i="1"/>
  <c r="G1047" i="1"/>
  <c r="H1469" i="1"/>
  <c r="G1469" i="1"/>
  <c r="I16" i="3"/>
  <c r="D2" i="1"/>
  <c r="E412" i="4"/>
  <c r="H574" i="1"/>
  <c r="G574" i="1"/>
  <c r="H1299" i="1"/>
  <c r="G1299" i="1"/>
  <c r="H619" i="1"/>
  <c r="G619" i="1"/>
  <c r="D636" i="4"/>
  <c r="C522" i="1"/>
  <c r="F528" i="4"/>
  <c r="E407" i="4"/>
  <c r="D402" i="1" s="1"/>
  <c r="D293" i="1"/>
  <c r="E408" i="4"/>
  <c r="D403" i="1" s="1"/>
  <c r="H1329" i="1"/>
  <c r="G1329" i="1"/>
  <c r="B316" i="9"/>
  <c r="E315" i="9"/>
  <c r="I10" i="3" s="1"/>
  <c r="H1056" i="1"/>
  <c r="G1056" i="1"/>
  <c r="H259" i="1"/>
  <c r="G259" i="1"/>
  <c r="E289" i="4"/>
  <c r="E290" i="4" s="1"/>
  <c r="D286" i="1" s="1"/>
  <c r="I17" i="3"/>
  <c r="D147" i="1"/>
  <c r="H1214" i="1"/>
  <c r="G1214" i="1"/>
  <c r="D289" i="4"/>
  <c r="H17" i="3"/>
  <c r="C147" i="1"/>
  <c r="F151" i="4"/>
  <c r="H293" i="1"/>
  <c r="G293" i="1"/>
  <c r="H346" i="1"/>
  <c r="G346" i="1"/>
  <c r="F68" i="5"/>
  <c r="H21" i="3"/>
  <c r="C1046" i="1"/>
  <c r="H415" i="1"/>
  <c r="G415" i="1"/>
  <c r="H453" i="1"/>
  <c r="G453" i="1"/>
  <c r="F176" i="5"/>
  <c r="H22" i="3"/>
  <c r="D175" i="5"/>
  <c r="C1153" i="1"/>
  <c r="H102" i="1"/>
  <c r="G102" i="1"/>
  <c r="H561" i="1"/>
  <c r="G561" i="1"/>
  <c r="G294" i="1"/>
  <c r="H294" i="1"/>
  <c r="H1183" i="1"/>
  <c r="G1183" i="1"/>
  <c r="H159" i="1"/>
  <c r="G159" i="1"/>
  <c r="H1408" i="1"/>
  <c r="G1408" i="1"/>
  <c r="H1423" i="1"/>
  <c r="G1423" i="1"/>
  <c r="I28" i="3"/>
  <c r="D1435" i="1"/>
  <c r="H1435" i="1" s="1"/>
  <c r="G318" i="9"/>
  <c r="E318" i="9" s="1"/>
  <c r="H587" i="1"/>
  <c r="G587" i="1"/>
  <c r="H16" i="3"/>
  <c r="C2" i="1"/>
  <c r="D412" i="4"/>
  <c r="F6" i="4"/>
  <c r="D290" i="4"/>
  <c r="D407" i="4"/>
  <c r="H248" i="1"/>
  <c r="G248" i="1"/>
  <c r="H1453" i="1"/>
  <c r="G1453" i="1"/>
  <c r="H1096" i="1"/>
  <c r="G1096" i="1"/>
  <c r="D635" i="4"/>
  <c r="C414" i="1"/>
  <c r="F420" i="4"/>
  <c r="H1518" i="1"/>
  <c r="G1518" i="1"/>
  <c r="H220" i="1"/>
  <c r="G220" i="1"/>
  <c r="H391" i="1"/>
  <c r="G391" i="1"/>
  <c r="E636" i="4"/>
  <c r="D630" i="1" s="1"/>
  <c r="D522" i="1"/>
  <c r="H78" i="1"/>
  <c r="G78" i="1"/>
  <c r="H990" i="1"/>
  <c r="G990" i="1"/>
  <c r="H1112" i="1"/>
  <c r="G1112" i="1"/>
  <c r="H638" i="1"/>
  <c r="B318" i="9"/>
  <c r="E317" i="9"/>
  <c r="H9" i="3"/>
  <c r="B313" i="9"/>
  <c r="E312" i="9"/>
  <c r="H1517" i="1"/>
  <c r="G1517" i="1"/>
  <c r="H11" i="3"/>
  <c r="F635" i="4" l="1"/>
  <c r="C629" i="1"/>
  <c r="F290" i="4"/>
  <c r="C286" i="1"/>
  <c r="H147" i="1"/>
  <c r="G147" i="1"/>
  <c r="H522" i="1"/>
  <c r="G522" i="1"/>
  <c r="C403" i="1"/>
  <c r="G403" i="1" s="1"/>
  <c r="F408" i="4"/>
  <c r="G1435" i="1"/>
  <c r="F175" i="5"/>
  <c r="C1152" i="1"/>
  <c r="F636" i="4"/>
  <c r="C630" i="1"/>
  <c r="C984" i="1"/>
  <c r="F6" i="5"/>
  <c r="G278" i="9"/>
  <c r="G285" i="9"/>
  <c r="E285" i="9" s="1"/>
  <c r="B285" i="9" s="1"/>
  <c r="H278" i="9"/>
  <c r="D984" i="1"/>
  <c r="H1153" i="1"/>
  <c r="G1153" i="1"/>
  <c r="H1046" i="1"/>
  <c r="G1046" i="1"/>
  <c r="H403" i="1"/>
  <c r="E639" i="4"/>
  <c r="E414" i="4"/>
  <c r="D409" i="1" s="1"/>
  <c r="D407" i="1"/>
  <c r="F412" i="4"/>
  <c r="C407" i="1"/>
  <c r="D639" i="4"/>
  <c r="C285" i="1"/>
  <c r="F289" i="4"/>
  <c r="D413" i="4"/>
  <c r="D414" i="4" s="1"/>
  <c r="D291" i="4"/>
  <c r="H414" i="1"/>
  <c r="G414" i="1"/>
  <c r="F407" i="4"/>
  <c r="C402" i="1"/>
  <c r="G2" i="1"/>
  <c r="H2" i="1"/>
  <c r="D285" i="1"/>
  <c r="E413" i="4"/>
  <c r="E291" i="4"/>
  <c r="D287" i="1" s="1"/>
  <c r="H345" i="1"/>
  <c r="G345" i="1"/>
  <c r="H985" i="1"/>
  <c r="G985" i="1"/>
  <c r="N3" i="9"/>
  <c r="I11" i="3"/>
  <c r="K3" i="9"/>
  <c r="I9" i="3"/>
  <c r="C409" i="1" l="1"/>
  <c r="F414" i="4"/>
  <c r="H286" i="1"/>
  <c r="G286" i="1"/>
  <c r="H630" i="1"/>
  <c r="G630" i="1"/>
  <c r="C408" i="1"/>
  <c r="D640" i="4"/>
  <c r="F413" i="4"/>
  <c r="D415" i="4"/>
  <c r="H8" i="3"/>
  <c r="M3" i="9" s="1"/>
  <c r="G984" i="1"/>
  <c r="H984" i="1"/>
  <c r="H285" i="1"/>
  <c r="G285" i="1"/>
  <c r="E278" i="9"/>
  <c r="H629" i="1"/>
  <c r="G629" i="1"/>
  <c r="H407" i="1"/>
  <c r="G407" i="1"/>
  <c r="D633" i="1"/>
  <c r="E640" i="4"/>
  <c r="E641" i="4" s="1"/>
  <c r="E415" i="4"/>
  <c r="D410" i="1" s="1"/>
  <c r="D408" i="1"/>
  <c r="H402" i="1"/>
  <c r="G402" i="1"/>
  <c r="C287" i="1"/>
  <c r="F291" i="4"/>
  <c r="D641" i="4"/>
  <c r="C633" i="1"/>
  <c r="F639" i="4"/>
  <c r="H1152" i="1"/>
  <c r="G1152" i="1"/>
  <c r="D635" i="1" l="1"/>
  <c r="H408" i="1"/>
  <c r="G408" i="1"/>
  <c r="C410" i="1"/>
  <c r="F415" i="4"/>
  <c r="H633" i="1"/>
  <c r="G633" i="1"/>
  <c r="E642" i="4"/>
  <c r="D634" i="1"/>
  <c r="F641" i="4"/>
  <c r="C635" i="1"/>
  <c r="G287" i="1"/>
  <c r="H287" i="1"/>
  <c r="B278" i="9"/>
  <c r="E277" i="9"/>
  <c r="I8" i="3" s="1"/>
  <c r="D642" i="4"/>
  <c r="F640" i="4"/>
  <c r="C634" i="1"/>
  <c r="G409" i="1"/>
  <c r="H409" i="1"/>
  <c r="C636" i="1" l="1"/>
  <c r="D646" i="4"/>
  <c r="F642" i="4"/>
  <c r="D645" i="4"/>
  <c r="E646" i="4"/>
  <c r="D636" i="1"/>
  <c r="H410" i="1"/>
  <c r="G410" i="1"/>
  <c r="E645" i="4"/>
  <c r="H634" i="1"/>
  <c r="G634" i="1"/>
  <c r="G635" i="1"/>
  <c r="H635" i="1"/>
  <c r="H18" i="3" l="1"/>
  <c r="C639" i="1"/>
  <c r="F645" i="4"/>
  <c r="G276" i="9"/>
  <c r="E276" i="9" s="1"/>
  <c r="B276" i="9" s="1"/>
  <c r="F646" i="4"/>
  <c r="H19" i="3"/>
  <c r="C640" i="1"/>
  <c r="I18" i="3"/>
  <c r="D639" i="1"/>
  <c r="D640" i="1"/>
  <c r="H7" i="3" s="1"/>
  <c r="J3" i="9" s="1"/>
  <c r="I19" i="3"/>
  <c r="H636" i="1"/>
  <c r="G636" i="1"/>
  <c r="H640" i="1" l="1"/>
  <c r="G640" i="1"/>
  <c r="L272" i="9"/>
  <c r="I17" i="9"/>
  <c r="I5" i="9"/>
  <c r="J6" i="9"/>
  <c r="K7" i="9"/>
  <c r="I9" i="9"/>
  <c r="K10" i="9"/>
  <c r="I12" i="9"/>
  <c r="J13" i="9"/>
  <c r="L15" i="9"/>
  <c r="L16" i="9"/>
  <c r="F16" i="9" s="1"/>
  <c r="J12" i="9"/>
  <c r="G16" i="9"/>
  <c r="E16" i="9" s="1"/>
  <c r="B16" i="9" s="1"/>
  <c r="I6" i="9"/>
  <c r="H16" i="9"/>
  <c r="H274" i="9"/>
  <c r="H18" i="9"/>
  <c r="H17" i="9"/>
  <c r="J5" i="9"/>
  <c r="K6" i="9"/>
  <c r="I8" i="9"/>
  <c r="E8" i="9" s="1"/>
  <c r="B8" i="9" s="1"/>
  <c r="J9" i="9"/>
  <c r="I11" i="9"/>
  <c r="K13" i="9"/>
  <c r="M15" i="9"/>
  <c r="J17" i="9"/>
  <c r="J7" i="9"/>
  <c r="K8" i="9"/>
  <c r="K11" i="9"/>
  <c r="H15" i="9"/>
  <c r="G274" i="9"/>
  <c r="G18" i="9"/>
  <c r="G17" i="9"/>
  <c r="E17" i="9" s="1"/>
  <c r="B17" i="9" s="1"/>
  <c r="K5" i="9"/>
  <c r="I7" i="9"/>
  <c r="J8" i="9"/>
  <c r="K9" i="9"/>
  <c r="J11" i="9"/>
  <c r="K12" i="9"/>
  <c r="G15" i="9"/>
  <c r="E15" i="9" s="1"/>
  <c r="M272" i="9"/>
  <c r="M16" i="9"/>
  <c r="J10" i="9"/>
  <c r="E10" i="9" s="1"/>
  <c r="B10" i="9" s="1"/>
  <c r="I13" i="9"/>
  <c r="H639" i="1"/>
  <c r="G639" i="1"/>
  <c r="F272" i="9" l="1"/>
  <c r="E7" i="9"/>
  <c r="B7" i="9" s="1"/>
  <c r="E274" i="9"/>
  <c r="E11" i="9"/>
  <c r="B11" i="9" s="1"/>
  <c r="E6" i="9"/>
  <c r="B6" i="9" s="1"/>
  <c r="F15" i="9"/>
  <c r="E9" i="9"/>
  <c r="B9" i="9" s="1"/>
  <c r="E13" i="9"/>
  <c r="B13" i="9" s="1"/>
  <c r="E18" i="9"/>
  <c r="B18" i="9" s="1"/>
  <c r="E12" i="9"/>
  <c r="B12" i="9" s="1"/>
  <c r="E5" i="9"/>
  <c r="F14" i="9" l="1"/>
  <c r="B15" i="9"/>
  <c r="B272" i="9"/>
  <c r="F20" i="9"/>
  <c r="B5" i="9"/>
  <c r="E4" i="9"/>
  <c r="E20" i="9"/>
  <c r="I7" i="3" s="1"/>
  <c r="B274" i="9"/>
  <c r="E1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<sst xmlns="http://schemas.openxmlformats.org/spreadsheetml/2006/main" count="4374" uniqueCount="3426">
  <si>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</si>
  <si>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</si>
  <si>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</si>
  <si>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</si>
  <si>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</si>
  <si>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</si>
  <si>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</si>
  <si>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</si>
  <si>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</si>
  <si>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</si>
  <si>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</si>
  <si>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</si>
  <si>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</si>
  <si>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</si>
  <si>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</si>
  <si>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</si>
  <si>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</si>
  <si>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</si>
  <si>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</si>
  <si>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</si>
  <si>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</si>
  <si>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</si>
  <si>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</si>
  <si>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</si>
  <si>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</si>
  <si>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</si>
  <si>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</si>
  <si>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</si>
  <si>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</si>
  <si>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</si>
  <si>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</si>
  <si>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</si>
  <si>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</si>
  <si>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</si>
  <si>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</si>
  <si>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</si>
  <si>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</si>
  <si>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</si>
  <si>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</si>
  <si>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</si>
  <si>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</si>
  <si>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</si>
  <si>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</si>
  <si>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</si>
  <si>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</si>
  <si>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</si>
  <si>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</si>
  <si>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</si>
  <si>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14793 - O.Š. NAD LIPOM,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</si>
  <si>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</si>
  <si>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</si>
  <si>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</si>
  <si>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</si>
  <si>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</si>
  <si>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</si>
  <si>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</si>
  <si>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</si>
  <si>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</si>
  <si>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</si>
  <si>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</si>
  <si>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</si>
  <si>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</si>
  <si>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</si>
  <si>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</si>
  <si>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</si>
  <si>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</si>
  <si>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</si>
  <si>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</si>
  <si>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</si>
  <si>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</si>
  <si>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</si>
  <si>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</si>
  <si>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</si>
  <si>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</si>
  <si>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</si>
  <si>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</si>
  <si>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</si>
  <si>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</si>
  <si>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</si>
  <si>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</si>
  <si>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</si>
  <si>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</si>
  <si>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</si>
  <si>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</si>
  <si>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</si>
  <si>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</si>
  <si>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</si>
  <si>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</si>
  <si>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</si>
  <si>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</si>
  <si>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</si>
  <si>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</si>
  <si>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</si>
  <si>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</si>
  <si>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</si>
  <si>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</si>
  <si>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</si>
  <si>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</si>
  <si>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</si>
  <si>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</si>
  <si>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</si>
  <si>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</si>
  <si>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</si>
  <si>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</si>
  <si>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</si>
  <si>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</si>
  <si>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</si>
  <si>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</si>
  <si>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</si>
  <si>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</si>
  <si>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</si>
  <si>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</si>
  <si>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</si>
  <si>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</si>
  <si>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</si>
  <si>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</si>
  <si>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</si>
  <si>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</si>
  <si>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</si>
  <si>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</si>
  <si>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</si>
  <si>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</si>
  <si>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</si>
  <si>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</si>
  <si>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</si>
  <si>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</si>
  <si>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</si>
  <si>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</si>
  <si>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</si>
  <si>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</si>
  <si>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</si>
  <si>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</si>
  <si>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</si>
  <si>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</si>
  <si>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</si>
  <si>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</si>
  <si>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</si>
  <si>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</si>
  <si>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</si>
  <si>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</si>
  <si>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</si>
  <si>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</si>
  <si>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</si>
  <si>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</si>
  <si>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</si>
  <si>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</si>
  <si>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</si>
  <si>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</si>
  <si>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</si>
  <si>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</si>
  <si>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</si>
  <si>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</si>
  <si>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</si>
  <si>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</si>
  <si>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</si>
  <si>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</si>
  <si>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</si>
  <si>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</si>
  <si>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</si>
  <si>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</si>
  <si>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</si>
  <si>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</si>
  <si>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</si>
  <si>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</si>
  <si>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</si>
  <si>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</si>
  <si>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</si>
  <si>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</si>
  <si>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</si>
  <si>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</si>
  <si>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</si>
  <si>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</si>
  <si>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</si>
  <si>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</si>
  <si>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</si>
  <si>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</si>
  <si>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</si>
  <si>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</si>
  <si>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</si>
  <si>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</si>
  <si>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</si>
  <si>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</si>
  <si>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</si>
  <si>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</si>
  <si>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</si>
  <si>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</si>
  <si>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</si>
  <si>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</si>
  <si>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</si>
  <si>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</si>
  <si>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</si>
  <si>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</si>
  <si>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</si>
  <si>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</si>
  <si>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</si>
  <si>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</si>
  <si>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</si>
  <si>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</si>
  <si>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</si>
  <si>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</si>
  <si>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</si>
  <si>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</si>
  <si>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</si>
  <si>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</si>
  <si>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</si>
  <si>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</si>
  <si>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</si>
  <si>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</si>
  <si>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</si>
  <si>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</si>
  <si>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</si>
  <si>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</si>
  <si>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</si>
  <si>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</si>
  <si>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</si>
  <si>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</si>
  <si>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</si>
  <si>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</si>
  <si>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</si>
  <si>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</si>
  <si>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</si>
  <si>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</si>
  <si>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</si>
  <si>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</si>
  <si>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</si>
  <si>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</si>
  <si>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</si>
  <si>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</si>
  <si>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</si>
  <si>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</si>
  <si>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</si>
  <si>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</si>
  <si>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</si>
  <si>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</si>
  <si>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</si>
  <si>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</si>
  <si>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</si>
  <si>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</si>
  <si>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</si>
  <si>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</si>
  <si>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</si>
  <si>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</si>
  <si>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</si>
  <si>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</si>
  <si>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</si>
  <si>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</si>
  <si>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</si>
  <si>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</si>
  <si>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</si>
  <si>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</si>
  <si>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</si>
  <si>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</si>
  <si>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</si>
  <si>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</si>
  <si>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</si>
  <si>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</si>
  <si>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</si>
  <si>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</si>
  <si>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</si>
  <si>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</si>
  <si>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</si>
  <si>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</si>
  <si>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</si>
  <si>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</si>
  <si>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</si>
  <si>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</si>
  <si>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</si>
  <si>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</si>
  <si>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</si>
  <si>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</si>
  <si>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</si>
  <si>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</si>
  <si>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</si>
  <si>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</si>
  <si>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</si>
  <si>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</si>
  <si>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</si>
  <si>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</si>
  <si>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</si>
  <si>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</si>
  <si>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</si>
  <si>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</si>
  <si>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</si>
  <si>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</si>
  <si>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</si>
  <si>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</si>
  <si>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</si>
  <si>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</si>
  <si>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</si>
  <si>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</si>
  <si>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</si>
  <si>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</si>
  <si>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</si>
  <si>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</si>
  <si>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</si>
  <si>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</si>
  <si>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</si>
  <si>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</si>
  <si>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</si>
  <si>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</si>
  <si>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</si>
  <si>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</si>
  <si>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</si>
  <si>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</si>
  <si>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</si>
  <si>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</si>
  <si>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</si>
  <si>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</si>
  <si>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</si>
  <si>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</si>
  <si>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</si>
  <si>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</si>
  <si>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</si>
  <si>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</si>
  <si>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</si>
  <si>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</si>
  <si>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</si>
  <si>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</si>
  <si>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</si>
  <si>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</si>
  <si>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</si>
  <si>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</si>
  <si>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</si>
  <si>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</si>
  <si>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</si>
  <si>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</si>
  <si>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</si>
  <si>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</si>
  <si>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</si>
  <si>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</si>
  <si>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</si>
  <si>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</si>
  <si>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</si>
  <si>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</si>
  <si>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</si>
  <si>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</si>
  <si>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</si>
  <si>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</si>
  <si>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</si>
  <si>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</si>
  <si>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</si>
  <si>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</si>
  <si>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</si>
  <si>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</si>
  <si>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</si>
  <si>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</si>
  <si>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</si>
  <si>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</si>
  <si>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</si>
  <si>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</si>
  <si>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</si>
  <si>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</si>
  <si>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</si>
  <si>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</si>
  <si>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</si>
  <si>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</si>
  <si>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</si>
  <si>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</si>
  <si>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</si>
  <si>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</si>
  <si>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</si>
  <si>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</si>
  <si>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</si>
  <si>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</si>
  <si>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</si>
  <si>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</si>
  <si>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</si>
  <si>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</si>
  <si>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</si>
  <si>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</si>
  <si>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</si>
  <si>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</si>
  <si>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</si>
  <si>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</si>
  <si>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</si>
  <si>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</si>
  <si>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</si>
  <si>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</si>
  <si>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</si>
  <si>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</si>
  <si>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</si>
  <si>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</si>
  <si>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</si>
  <si>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</si>
  <si>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</si>
  <si>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</si>
  <si>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</si>
  <si>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</si>
  <si>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</si>
  <si>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</si>
  <si>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</si>
  <si>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</si>
  <si>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</si>
  <si>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</si>
  <si>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</si>
  <si>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</si>
  <si>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</si>
  <si>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</si>
  <si>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</si>
  <si>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</si>
  <si>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</si>
  <si>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</si>
  <si>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</si>
  <si>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</si>
  <si>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</si>
  <si>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</si>
  <si>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</si>
  <si>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</si>
  <si>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</si>
  <si>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</si>
  <si>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</si>
  <si>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</si>
  <si>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</si>
  <si>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</si>
  <si>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</si>
  <si>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</si>
  <si>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</si>
  <si>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</si>
  <si>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</si>
  <si>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</si>
  <si>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</si>
  <si>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</si>
  <si>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</si>
  <si>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</si>
  <si>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</si>
  <si>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</si>
  <si>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</si>
  <si>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</si>
  <si>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</si>
  <si>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</si>
  <si>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</si>
  <si>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</si>
  <si>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</si>
  <si>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</si>
  <si>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</si>
  <si>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</si>
  <si>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</si>
  <si>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</si>
  <si>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</si>
  <si>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</si>
  <si>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</si>
  <si>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</si>
  <si>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</si>
  <si>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</si>
  <si>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</si>
  <si>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</si>
  <si>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</si>
  <si>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</si>
  <si>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</si>
  <si>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</si>
  <si>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</si>
  <si>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</si>
  <si>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</si>
  <si>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</si>
  <si>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</si>
  <si>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</si>
  <si>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</si>
  <si>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</si>
  <si>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</si>
  <si>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</si>
  <si>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</si>
  <si>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</si>
  <si>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</si>
  <si>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</si>
  <si>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</si>
  <si>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</si>
  <si>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</si>
  <si>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</si>
  <si>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</si>
  <si>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</si>
  <si>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</si>
  <si>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</si>
  <si>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</si>
  <si>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</si>
  <si>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</si>
  <si>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</si>
  <si>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</si>
  <si>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</si>
  <si>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</si>
  <si>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</si>
  <si>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</si>
  <si>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</si>
  <si>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</si>
  <si>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</si>
  <si>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</si>
  <si>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</si>
  <si>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</si>
  <si>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</si>
  <si>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</si>
  <si>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</si>
  <si>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</si>
  <si>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</si>
  <si>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</si>
  <si>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</si>
  <si>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</si>
  <si>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</si>
  <si>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</si>
  <si>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</si>
  <si>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</si>
  <si>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</si>
  <si>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</si>
  <si>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</si>
  <si>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</si>
  <si>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</si>
  <si>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</si>
  <si>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</si>
  <si>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</si>
  <si>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</si>
  <si>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</si>
  <si>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</si>
  <si>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</si>
  <si>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</si>
  <si>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</si>
  <si>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</si>
  <si>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</si>
  <si>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</si>
  <si>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</si>
  <si>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</si>
  <si>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</si>
  <si>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</si>
  <si>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</si>
  <si>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</si>
  <si>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</si>
  <si>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</si>
  <si>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</si>
  <si>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</si>
  <si>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</si>
  <si>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</si>
  <si>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</si>
  <si>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</si>
  <si>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</si>
  <si>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</si>
  <si>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</si>
  <si>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</si>
  <si>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</si>
  <si>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</si>
  <si>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</si>
  <si>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</si>
  <si>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</si>
  <si>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</si>
  <si>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</si>
  <si>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</si>
  <si>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</si>
  <si>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</si>
  <si>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</si>
  <si>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</si>
  <si>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</si>
  <si>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</si>
  <si>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</si>
  <si>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</si>
  <si>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</si>
  <si>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</si>
  <si>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</si>
  <si>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</si>
  <si>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</si>
  <si>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</si>
  <si>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</si>
  <si>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</si>
  <si>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</si>
  <si>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</si>
  <si>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</si>
  <si>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</si>
  <si>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</si>
  <si>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</si>
  <si>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</si>
  <si>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</si>
  <si>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</si>
  <si>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</si>
  <si>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</si>
  <si>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</si>
  <si>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</si>
  <si>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</si>
  <si>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</si>
  <si>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</si>
  <si>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</si>
  <si>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</si>
  <si>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</si>
  <si>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</si>
  <si>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</si>
  <si>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</si>
  <si>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</si>
  <si>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</si>
  <si>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</si>
  <si>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</si>
  <si>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</si>
  <si>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</si>
  <si>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</si>
  <si>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</si>
  <si>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</si>
  <si>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</si>
  <si>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</si>
  <si>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</si>
  <si>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</si>
  <si>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</si>
  <si>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</si>
  <si>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</si>
  <si>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</si>
  <si>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</si>
  <si>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</si>
  <si>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</si>
  <si>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</si>
  <si>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</si>
  <si>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</si>
  <si>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</si>
  <si>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</si>
  <si>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</si>
  <si>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</si>
  <si>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</si>
  <si>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</si>
  <si>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</si>
  <si>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</si>
  <si>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</si>
  <si>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</si>
  <si>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</si>
  <si>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</si>
  <si>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</si>
  <si>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</si>
  <si>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</si>
  <si>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</si>
  <si>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</si>
  <si>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</si>
  <si>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</si>
  <si>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</si>
  <si>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</si>
  <si>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</si>
  <si>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</si>
  <si>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</si>
  <si>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</si>
  <si>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</si>
  <si>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</si>
  <si>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</si>
  <si>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</si>
  <si>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</si>
  <si>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</si>
  <si>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</si>
  <si>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</si>
  <si>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</si>
  <si>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</si>
  <si>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</si>
  <si>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</si>
  <si>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</si>
  <si>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</si>
  <si>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</si>
  <si>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</si>
  <si>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</si>
  <si>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</si>
  <si>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</si>
  <si>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</si>
  <si>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</si>
  <si>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</si>
  <si>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</si>
  <si>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</si>
  <si>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</si>
  <si>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</si>
  <si>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</si>
  <si>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</si>
  <si>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</si>
  <si>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</si>
  <si>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</si>
  <si>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</si>
  <si>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</si>
  <si>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</si>
  <si>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</si>
  <si>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</si>
  <si>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</si>
  <si>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</si>
  <si>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</si>
  <si>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</si>
  <si>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</si>
  <si>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</si>
  <si>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</si>
  <si>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</si>
  <si>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</si>
  <si>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</si>
  <si>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</si>
  <si>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</si>
  <si>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</si>
  <si>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</si>
  <si>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</si>
  <si>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</si>
  <si>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</si>
  <si>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</si>
  <si>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</si>
  <si>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</si>
  <si>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</si>
  <si>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</si>
  <si>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</si>
  <si>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</si>
  <si>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</si>
  <si>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</si>
  <si>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</si>
  <si>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</si>
  <si>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</si>
  <si>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</si>
  <si>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</si>
  <si>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</si>
  <si>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</si>
  <si>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</si>
  <si>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</si>
  <si>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</si>
  <si>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</si>
  <si>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</si>
  <si>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</si>
  <si>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</si>
  <si>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</si>
  <si>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</si>
  <si>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</si>
  <si>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</si>
  <si>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</si>
  <si>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</si>
  <si>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</si>
  <si>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</si>
  <si>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</si>
  <si>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</si>
  <si>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</si>
  <si>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</si>
  <si>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</si>
  <si>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</si>
  <si>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</si>
  <si>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</si>
  <si>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</si>
  <si>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</si>
  <si>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</si>
  <si>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</si>
  <si>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</si>
  <si>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</si>
  <si>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</si>
  <si>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</si>
  <si>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</si>
  <si>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</si>
  <si>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</si>
  <si>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</si>
  <si>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</si>
  <si>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</si>
  <si>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</si>
  <si>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</si>
  <si>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</si>
  <si>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</si>
  <si>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</si>
  <si>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</si>
  <si>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</si>
  <si>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</si>
  <si>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</si>
  <si>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</si>
  <si>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</si>
  <si>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</si>
  <si>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</si>
  <si>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</si>
  <si>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</si>
  <si>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</si>
  <si>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</si>
  <si>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</si>
  <si>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</si>
  <si>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</si>
  <si>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</si>
  <si>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</si>
  <si>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</si>
  <si>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</si>
  <si>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</si>
  <si>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</si>
  <si>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</si>
  <si>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</si>
  <si>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</si>
  <si>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</si>
  <si>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</si>
  <si>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</si>
  <si>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</si>
  <si>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</si>
  <si>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</si>
  <si>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</si>
  <si>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</si>
  <si>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</si>
  <si>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</si>
  <si>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</si>
  <si>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</si>
  <si>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</si>
  <si>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</si>
  <si>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</si>
  <si>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</si>
  <si>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</si>
  <si>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</si>
  <si>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</si>
  <si>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</si>
  <si>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</si>
  <si>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</si>
  <si>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</si>
  <si>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</si>
  <si>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</si>
  <si>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</si>
  <si>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</si>
  <si>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</si>
  <si>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</si>
  <si>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</si>
  <si>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</si>
  <si>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</si>
  <si>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</si>
  <si>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</si>
  <si>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</si>
  <si>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</si>
  <si>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</si>
  <si>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</si>
  <si>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</si>
  <si>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</si>
  <si>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</si>
  <si>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</si>
  <si>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</si>
  <si>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</si>
  <si>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</si>
  <si>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</si>
  <si>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</si>
  <si>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</si>
  <si>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</si>
  <si>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</si>
  <si>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</si>
  <si>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</si>
  <si>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</si>
  <si>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</si>
  <si>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</si>
  <si>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</si>
  <si>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</si>
  <si>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</si>
  <si>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</si>
  <si>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</si>
  <si>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</si>
  <si>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</si>
  <si>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</si>
  <si>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</si>
  <si>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</si>
  <si>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</si>
  <si>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</si>
  <si>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</si>
  <si>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</si>
  <si>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</si>
  <si>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</si>
  <si>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</si>
  <si>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</si>
  <si>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</si>
  <si>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</si>
  <si>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</si>
  <si>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</si>
  <si>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</si>
  <si>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</si>
  <si>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</si>
  <si>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</si>
  <si>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</si>
  <si>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</si>
  <si>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</si>
  <si>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</si>
  <si>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</si>
  <si>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</si>
  <si>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</si>
  <si>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</si>
  <si>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</si>
  <si>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</si>
  <si>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</si>
  <si>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</si>
  <si>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</si>
  <si>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</si>
  <si>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</si>
  <si>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</si>
  <si>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</si>
  <si>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</si>
  <si>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</si>
  <si>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</si>
  <si>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</si>
  <si>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</si>
  <si>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</si>
  <si>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</si>
  <si>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</si>
  <si>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</si>
  <si>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</si>
  <si>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</si>
  <si>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</si>
  <si>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</si>
  <si>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</si>
  <si>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</si>
  <si>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</si>
  <si>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</si>
  <si>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</si>
  <si>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</si>
  <si>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</si>
  <si>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</si>
  <si>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</si>
  <si>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</si>
  <si>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</si>
  <si>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</si>
  <si>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</si>
  <si>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</si>
  <si>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</si>
  <si>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</si>
  <si>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</si>
  <si>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</si>
  <si>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</si>
  <si>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</si>
  <si>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</si>
  <si>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</si>
  <si>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</si>
  <si>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</si>
  <si>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</si>
  <si>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</si>
  <si>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</si>
  <si>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</si>
  <si>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</si>
  <si>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</si>
  <si>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</si>
  <si>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</si>
  <si>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</si>
  <si>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</si>
  <si>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</si>
  <si>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</si>
  <si>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</si>
  <si>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</si>
  <si>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</si>
  <si>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</si>
  <si>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</si>
  <si>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</si>
  <si>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</si>
  <si>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</si>
  <si>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</si>
  <si>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</si>
  <si>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</si>
  <si>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</si>
  <si>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</si>
  <si>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</si>
  <si>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</si>
  <si>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</si>
  <si>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</si>
  <si>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</si>
  <si>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</si>
  <si>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</si>
  <si>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</si>
  <si>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</si>
  <si>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</si>
  <si>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</si>
  <si>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</si>
  <si>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</si>
  <si>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</si>
  <si>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</si>
  <si>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</si>
  <si>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</si>
  <si>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</si>
  <si>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</si>
  <si>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</si>
  <si>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</si>
  <si>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</si>
  <si>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</si>
  <si>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</si>
  <si>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</si>
  <si>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</si>
  <si>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</si>
  <si>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</si>
  <si>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</si>
  <si>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</si>
  <si>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</si>
  <si>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</si>
  <si>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</si>
  <si>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</si>
  <si>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</si>
  <si>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</si>
  <si>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</si>
  <si>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</si>
  <si>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</si>
  <si>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</si>
  <si>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</si>
  <si>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</si>
  <si>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</si>
  <si>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</si>
  <si>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</si>
  <si>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</si>
  <si>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</si>
  <si>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</si>
  <si>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</si>
  <si>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</si>
  <si>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</si>
  <si>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</si>
  <si>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</si>
  <si>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</si>
  <si>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</si>
  <si>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</si>
  <si>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</si>
  <si>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</si>
  <si>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</si>
  <si>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</si>
  <si>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</si>
  <si>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</si>
  <si>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</si>
  <si>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</si>
  <si>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</si>
  <si>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</si>
  <si>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</si>
  <si>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</si>
  <si>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</si>
  <si>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</si>
  <si>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</si>
  <si>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</si>
  <si>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</si>
  <si>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</si>
  <si>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</si>
  <si>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</si>
  <si>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</si>
  <si>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</si>
  <si>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</si>
  <si>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</si>
  <si>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</si>
  <si>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</si>
  <si>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</si>
  <si>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</si>
  <si>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</si>
  <si>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</si>
  <si>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</si>
  <si>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</si>
  <si>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</si>
  <si>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</si>
  <si>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</si>
  <si>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</si>
  <si>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</si>
  <si>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</si>
  <si>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</si>
  <si>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</si>
  <si>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</si>
  <si>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</si>
  <si>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</si>
  <si>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</si>
  <si>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</si>
  <si>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</si>
  <si>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</si>
  <si>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</si>
  <si>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</si>
  <si>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</si>
  <si>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</si>
  <si>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</si>
  <si>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</si>
  <si>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</si>
  <si>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</si>
  <si>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</si>
  <si>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</si>
  <si>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</si>
  <si>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</si>
  <si>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</si>
  <si>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</si>
  <si>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</si>
  <si>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</si>
  <si>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</si>
  <si>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</si>
  <si>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</si>
  <si>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</si>
  <si>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</si>
  <si>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</si>
  <si>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</si>
  <si>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</si>
  <si>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</si>
  <si>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</si>
  <si>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</si>
  <si>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</si>
  <si>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</si>
  <si>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</si>
  <si>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</si>
  <si>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</si>
  <si>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</si>
  <si>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</si>
  <si>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</si>
  <si>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</si>
  <si>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</si>
  <si>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</si>
  <si>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</si>
  <si>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</si>
  <si>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</si>
  <si>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</si>
  <si>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</si>
  <si>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</si>
  <si>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</si>
  <si>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</si>
  <si>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</si>
  <si>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</si>
  <si>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</si>
  <si>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</si>
  <si>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</si>
  <si>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</si>
  <si>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</si>
  <si>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</si>
  <si>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</si>
  <si>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</si>
  <si>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</si>
  <si>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</si>
  <si>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</si>
  <si>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</si>
  <si>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</si>
  <si>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</si>
  <si>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</si>
  <si>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</si>
  <si>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</si>
  <si>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</si>
  <si>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</si>
  <si>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</si>
  <si>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</si>
  <si>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</si>
  <si>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</si>
  <si>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</si>
  <si>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</si>
  <si>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</si>
  <si>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</si>
  <si>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</si>
  <si>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</si>
  <si>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</si>
  <si>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</si>
  <si>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</si>
  <si>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</si>
  <si>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</si>
  <si>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</si>
  <si>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</si>
  <si>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</si>
  <si>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</si>
  <si>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</si>
  <si>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</si>
  <si>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</si>
  <si>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</si>
  <si>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</si>
  <si>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</si>
  <si>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</si>
  <si>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</si>
  <si>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</si>
  <si>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</si>
  <si>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</si>
  <si>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</si>
  <si>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</si>
  <si>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</si>
  <si>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</si>
  <si>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</si>
  <si>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</si>
  <si>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</si>
  <si>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</si>
  <si>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</si>
  <si>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</si>
  <si>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</si>
  <si>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</si>
  <si>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</si>
  <si>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</si>
  <si>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</si>
  <si>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</si>
  <si>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</si>
  <si>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</si>
  <si>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</si>
  <si>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</si>
  <si>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</si>
  <si>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</si>
  <si>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</si>
  <si>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</si>
  <si>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</si>
  <si>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</si>
  <si>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</si>
  <si>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</si>
  <si>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</si>
  <si>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</si>
  <si>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</si>
  <si>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</si>
  <si>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</si>
  <si>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</si>
  <si>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</si>
  <si>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</si>
  <si>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</si>
  <si>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</si>
  <si>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</si>
  <si>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</si>
  <si>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</si>
  <si>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</si>
  <si>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</si>
  <si>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</si>
  <si>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</si>
  <si>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</si>
  <si>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</si>
  <si>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</si>
  <si>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</si>
  <si>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</si>
  <si>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</si>
  <si>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</si>
  <si>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</si>
  <si>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</si>
  <si>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</si>
  <si>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</si>
  <si>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</si>
  <si>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</si>
  <si>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</si>
  <si>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</si>
  <si>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</si>
  <si>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</si>
  <si>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</si>
  <si>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</si>
  <si>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</si>
  <si>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</si>
  <si>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</si>
  <si>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</si>
  <si>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</si>
  <si>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</si>
  <si>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</si>
  <si>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</si>
  <si>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</si>
  <si>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</si>
  <si>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</si>
  <si>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</si>
  <si>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</si>
  <si>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</si>
  <si>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</si>
  <si>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</si>
  <si>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</si>
  <si>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</si>
  <si>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</si>
  <si>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</si>
  <si>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</si>
  <si>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</si>
  <si>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</si>
  <si>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</si>
  <si>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</si>
  <si>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</si>
  <si>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</si>
  <si>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</si>
  <si>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</si>
  <si>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</si>
  <si>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</si>
  <si>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</si>
  <si>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</si>
  <si>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</si>
  <si>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</si>
  <si>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</si>
  <si>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</si>
  <si>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</si>
  <si>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</si>
  <si>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</si>
  <si>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</si>
  <si>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</si>
  <si>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</si>
  <si>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</si>
  <si>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</si>
  <si>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</si>
  <si>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</si>
  <si>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</si>
  <si>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</si>
  <si>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</si>
  <si>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</si>
  <si>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</si>
  <si>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</si>
  <si>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</si>
  <si>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</si>
  <si>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</si>
  <si>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</si>
  <si>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</si>
  <si>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</si>
  <si>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</si>
  <si>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</si>
  <si>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</si>
  <si>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</si>
  <si>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</si>
  <si>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</si>
  <si>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</si>
  <si>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</si>
  <si>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</si>
  <si>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</si>
  <si>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</si>
  <si>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</si>
  <si>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</si>
  <si>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</si>
  <si>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</si>
  <si>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</si>
  <si>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</si>
  <si>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</si>
  <si>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</si>
  <si>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</si>
  <si>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</si>
  <si>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</si>
  <si>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</si>
  <si>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</si>
  <si>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</si>
  <si>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</si>
  <si>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</si>
  <si>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</si>
  <si>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</si>
  <si>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</si>
  <si>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</si>
  <si>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</si>
  <si>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</si>
  <si>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</si>
  <si>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</si>
  <si>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</si>
  <si>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</si>
  <si>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</si>
  <si>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</si>
  <si>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</si>
  <si>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</si>
  <si>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</si>
  <si>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</si>
  <si>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</si>
  <si>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</si>
  <si>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</si>
  <si>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</si>
  <si>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</si>
  <si>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</si>
  <si>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</si>
  <si>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</si>
  <si>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</si>
  <si>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</si>
  <si>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</si>
  <si>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</si>
  <si>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</si>
  <si>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</si>
  <si>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</si>
  <si>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</si>
  <si>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</si>
  <si>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</si>
  <si>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</si>
  <si>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</si>
  <si>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</si>
  <si>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</si>
  <si>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</si>
  <si>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</si>
  <si>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</si>
  <si>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</si>
  <si>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</si>
  <si>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</si>
  <si>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</si>
  <si>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</si>
  <si>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</si>
  <si>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</si>
  <si>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</si>
  <si>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</si>
  <si>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</si>
  <si>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</si>
  <si>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</si>
  <si>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</si>
  <si>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</si>
  <si>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</si>
  <si>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</si>
  <si>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</si>
  <si>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</si>
  <si>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</si>
  <si>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</si>
  <si>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</si>
  <si>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</si>
  <si>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</si>
  <si>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</si>
  <si>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</si>
  <si>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</si>
  <si>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</si>
  <si>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</si>
  <si>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</si>
  <si>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</si>
  <si>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</si>
  <si>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</si>
  <si>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</si>
  <si>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</si>
  <si>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</si>
  <si>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</si>
  <si>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</si>
  <si>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</si>
  <si>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</si>
  <si>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</si>
  <si>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</si>
  <si>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</si>
  <si>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</si>
  <si>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</si>
  <si>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</si>
  <si>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</si>
  <si>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</si>
  <si>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</si>
  <si>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</si>
  <si>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</si>
  <si>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</si>
  <si>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</si>
  <si>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</si>
  <si>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</si>
  <si>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</si>
  <si>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</si>
  <si>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</si>
  <si>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</si>
  <si>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</si>
  <si>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</si>
  <si>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</si>
  <si>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</si>
  <si>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</si>
  <si>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</si>
  <si>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</si>
  <si>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</si>
  <si>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</si>
  <si>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</si>
  <si>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</si>
  <si>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</si>
  <si>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</si>
  <si>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</si>
  <si>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</si>
  <si>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</si>
  <si>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</si>
  <si>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</si>
  <si>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</si>
  <si>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</si>
  <si>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</si>
  <si>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</si>
  <si>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</si>
  <si>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</si>
  <si>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</si>
  <si>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</si>
  <si>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</si>
  <si>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</si>
  <si>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</si>
  <si>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</si>
  <si>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</si>
  <si>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</si>
  <si>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</si>
  <si>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</si>
  <si>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</si>
  <si>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</si>
  <si>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</si>
  <si>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</si>
  <si>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</si>
  <si>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</si>
  <si>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</si>
  <si>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</si>
  <si>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</si>
  <si>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</si>
  <si>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</si>
  <si>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</si>
  <si>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</si>
  <si>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</si>
  <si>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</si>
  <si>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</si>
  <si>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</si>
  <si>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</si>
  <si>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</si>
  <si>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</si>
  <si>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</si>
  <si>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</si>
  <si>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</si>
  <si>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</si>
  <si>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</si>
  <si>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</si>
  <si>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</si>
  <si>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</si>
  <si>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</si>
  <si>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</si>
  <si>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</si>
  <si>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</si>
  <si>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</si>
  <si>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</si>
  <si>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</si>
  <si>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</si>
  <si>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</si>
  <si>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</si>
  <si>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</si>
  <si>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</si>
  <si>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</si>
  <si>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</si>
  <si>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</si>
  <si>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</si>
  <si>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</si>
  <si>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</si>
  <si>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</si>
  <si>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</si>
  <si>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</si>
  <si>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</si>
  <si>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</si>
  <si>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</si>
  <si>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</si>
  <si>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</si>
  <si>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</si>
  <si>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</si>
  <si>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</si>
  <si>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</si>
  <si>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</si>
  <si>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</si>
  <si>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</si>
  <si>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</si>
  <si>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</si>
  <si>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</si>
  <si>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</si>
  <si>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</si>
  <si>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</si>
  <si>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</si>
  <si>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</si>
  <si>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</si>
  <si>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</si>
  <si>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</si>
  <si>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</si>
  <si>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</si>
  <si>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</si>
  <si>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</si>
  <si>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</si>
  <si>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</si>
  <si>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</si>
  <si>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</si>
  <si>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</si>
  <si>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</si>
  <si>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</si>
  <si>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</si>
  <si>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</si>
  <si>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</si>
  <si>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</si>
  <si>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</si>
  <si>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</si>
  <si>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</si>
  <si>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</si>
  <si>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</si>
  <si>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</si>
  <si>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</si>
  <si>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</si>
  <si>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</si>
  <si>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</si>
  <si>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</si>
  <si>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</si>
  <si>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</si>
  <si>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</si>
  <si>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</si>
  <si>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</si>
  <si>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</si>
  <si>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</si>
  <si>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</si>
  <si>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</si>
  <si>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</si>
  <si>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</si>
  <si>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</si>
  <si>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</si>
  <si>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</si>
  <si>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</si>
  <si>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</si>
  <si>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</si>
  <si>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</si>
  <si>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</si>
  <si>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</si>
  <si>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</si>
  <si>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</si>
  <si>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</si>
  <si>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</si>
  <si>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</si>
  <si>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</si>
  <si>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</si>
  <si>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</si>
  <si>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</si>
  <si>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</si>
  <si>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</si>
  <si>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</si>
  <si>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</si>
  <si>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</si>
  <si>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</si>
  <si>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</si>
  <si>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</si>
  <si>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</si>
  <si>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</si>
  <si>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</si>
  <si>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</si>
  <si>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</si>
  <si>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</si>
  <si>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</si>
  <si>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</si>
  <si>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</si>
  <si>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</si>
  <si>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</si>
  <si>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</si>
  <si>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</si>
  <si>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</si>
  <si>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</si>
  <si>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</si>
  <si>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</si>
  <si>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</si>
  <si>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</si>
  <si>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</si>
  <si>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</si>
  <si>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</si>
  <si>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</si>
  <si>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</si>
  <si>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</si>
  <si>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</si>
  <si>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</si>
  <si>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</si>
  <si>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</si>
  <si>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</si>
  <si>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</si>
  <si>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</si>
  <si>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</si>
  <si>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</si>
  <si>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</si>
  <si>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</si>
  <si>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</si>
  <si>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</si>
  <si>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</si>
  <si>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</si>
  <si>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</si>
  <si>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</si>
  <si>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</si>
  <si>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</si>
  <si>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</si>
  <si>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</si>
  <si>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</si>
  <si>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</si>
  <si>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</si>
  <si>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</si>
  <si>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</si>
  <si>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</si>
  <si>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</si>
  <si>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</si>
  <si>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</si>
  <si>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</si>
  <si>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</si>
  <si>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</si>
  <si>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</si>
  <si>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</si>
  <si>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</si>
  <si>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</si>
  <si>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</si>
  <si>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</si>
  <si>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</si>
  <si>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</si>
  <si>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</si>
  <si>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</si>
  <si>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</si>
  <si>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</si>
  <si>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</si>
  <si>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</si>
  <si>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</si>
  <si>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</si>
  <si>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</si>
  <si>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</si>
  <si>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</si>
  <si>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</si>
  <si>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</si>
  <si>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</si>
  <si>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</si>
  <si>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</si>
  <si>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</si>
  <si>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</si>
  <si>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</si>
  <si>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</si>
  <si>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</si>
  <si>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</si>
  <si>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</si>
  <si>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</si>
  <si>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</si>
  <si>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</si>
  <si>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</si>
  <si>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</si>
  <si>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</si>
  <si>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</si>
  <si>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</si>
  <si>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</si>
  <si>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</si>
  <si>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</si>
  <si>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</si>
  <si>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</si>
  <si>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</si>
  <si>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</si>
  <si>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</si>
  <si>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</si>
  <si>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</si>
  <si>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</si>
  <si>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</si>
  <si>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</si>
  <si>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</si>
  <si>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</si>
  <si>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</si>
  <si>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</si>
  <si>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</si>
  <si>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</si>
  <si>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</si>
  <si>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</si>
  <si>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</si>
  <si>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</si>
  <si>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</si>
  <si>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</si>
  <si>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</si>
  <si>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</si>
  <si>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</si>
  <si>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</si>
  <si>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</si>
  <si>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</si>
  <si>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</si>
  <si>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</si>
  <si>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</si>
  <si>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</si>
  <si>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</si>
  <si>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</si>
  <si>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</si>
  <si>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</si>
  <si>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</si>
  <si>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</si>
  <si>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</si>
  <si>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</si>
  <si>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</si>
  <si>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</si>
  <si>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</si>
  <si>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</si>
  <si>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</si>
  <si>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</si>
  <si>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</si>
  <si>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</si>
  <si>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</si>
  <si>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</si>
  <si>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</si>
  <si>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</si>
  <si>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</si>
  <si>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</si>
  <si>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</si>
  <si>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</si>
  <si>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</si>
  <si>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</si>
  <si>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</si>
  <si>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</si>
  <si>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</si>
  <si>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</si>
  <si>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</si>
  <si>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</si>
  <si>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</si>
  <si>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</si>
  <si>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</si>
  <si>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</si>
  <si>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</si>
  <si>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</si>
  <si>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</si>
  <si>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</si>
  <si>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</si>
  <si>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</si>
  <si>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</si>
  <si>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</si>
  <si>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</si>
  <si>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</si>
  <si>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</si>
  <si>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</si>
  <si>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</si>
  <si>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</si>
  <si>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</si>
  <si>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</si>
  <si>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</si>
  <si>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</si>
  <si>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</si>
  <si>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</si>
  <si>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</si>
  <si>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</si>
  <si>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</si>
  <si>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</si>
  <si>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</si>
  <si>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</si>
  <si>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</si>
  <si>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</si>
  <si>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</si>
  <si>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</si>
  <si>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</si>
  <si>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</si>
  <si>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</si>
  <si>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</si>
  <si>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</si>
  <si>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</si>
  <si>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</si>
  <si>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</si>
  <si>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</si>
  <si>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</si>
  <si>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</si>
  <si>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</si>
  <si>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</si>
  <si>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</si>
  <si>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</si>
  <si>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</si>
  <si>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</si>
  <si>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</si>
  <si>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</si>
  <si>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</si>
  <si>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</si>
  <si>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</si>
  <si>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</si>
  <si>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</si>
  <si>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</si>
  <si>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</si>
  <si>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</si>
  <si>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</si>
  <si>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</si>
  <si>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</si>
  <si>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</si>
  <si>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</si>
  <si>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</si>
  <si>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</si>
  <si>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</si>
  <si>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</si>
  <si>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</si>
  <si>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</si>
  <si>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</si>
  <si>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</si>
  <si>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</si>
  <si>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</si>
  <si>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</si>
  <si>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</si>
  <si>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</si>
  <si>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</si>
  <si>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</si>
  <si>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</si>
  <si>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</si>
  <si>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</si>
  <si>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</si>
  <si>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</si>
  <si>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</si>
  <si>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</si>
  <si>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</si>
  <si>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</si>
  <si>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</si>
  <si>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</si>
  <si>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</si>
  <si>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</si>
  <si>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</si>
  <si>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</si>
  <si>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</si>
  <si>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</si>
  <si>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</si>
  <si>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</si>
  <si>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</si>
  <si>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</si>
  <si>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</si>
  <si>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</si>
  <si>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</si>
  <si>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</si>
  <si>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</si>
  <si>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</si>
  <si>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</si>
  <si>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</si>
  <si>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</si>
  <si>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</si>
  <si>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</si>
  <si>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</si>
  <si>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</si>
  <si>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</si>
  <si>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</si>
  <si>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</si>
  <si>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</si>
  <si>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</si>
  <si>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</si>
  <si>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</si>
  <si>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</si>
  <si>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</si>
  <si>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</si>
  <si>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</si>
  <si>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</si>
  <si>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</si>
  <si>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</si>
  <si>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</si>
  <si>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</si>
  <si>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</si>
  <si>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</si>
  <si>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</si>
  <si>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</si>
  <si>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</si>
  <si>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</si>
  <si>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</si>
  <si>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</si>
  <si>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</si>
  <si>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</si>
  <si>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</si>
  <si>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</si>
  <si>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</si>
  <si>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</si>
  <si>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</si>
  <si>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</si>
  <si>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</si>
  <si>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</si>
  <si>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</si>
  <si>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</si>
  <si>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</si>
  <si>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</si>
  <si>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</si>
  <si>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</si>
  <si>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</si>
  <si>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</si>
  <si>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</si>
  <si>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</si>
  <si>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</si>
  <si>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</si>
  <si>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</si>
  <si>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</si>
  <si>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</si>
  <si>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</si>
  <si>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</si>
  <si>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</si>
  <si>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</si>
  <si>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</si>
  <si>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</si>
  <si>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</si>
  <si>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</si>
  <si>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</si>
  <si>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</si>
  <si>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</si>
  <si>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</si>
  <si>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</si>
  <si>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</si>
  <si>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</si>
  <si>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</si>
  <si>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</si>
  <si>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</si>
  <si>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</si>
  <si>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</si>
  <si>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</si>
  <si>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</si>
  <si>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</si>
  <si>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</si>
  <si>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</si>
  <si>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</si>
  <si>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</si>
  <si>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</si>
  <si>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</si>
  <si>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</si>
  <si>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</si>
  <si>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</si>
  <si>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</si>
  <si>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</si>
  <si>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</si>
  <si>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</si>
  <si>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</si>
  <si>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</si>
  <si>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</si>
  <si>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</si>
  <si>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</si>
  <si>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</si>
  <si>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</si>
  <si>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</si>
  <si>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</si>
  <si>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</si>
  <si>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</si>
  <si>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</si>
  <si>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</si>
  <si>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</si>
  <si>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</si>
  <si>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</si>
  <si>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</si>
  <si>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</si>
  <si>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</si>
  <si>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</si>
  <si>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</si>
  <si>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</si>
  <si>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</si>
  <si>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</si>
  <si>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</si>
  <si>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</si>
  <si>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</si>
  <si>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</si>
  <si>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</si>
  <si>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</si>
  <si>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</si>
  <si>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</si>
  <si>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</si>
  <si>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</si>
  <si>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</si>
  <si>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</si>
  <si>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</si>
  <si>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</si>
  <si>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</si>
  <si>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</si>
  <si>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</si>
  <si>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</si>
  <si>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</si>
  <si>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</si>
  <si>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</si>
  <si>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</si>
  <si>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</si>
  <si>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</si>
  <si>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</si>
  <si>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</si>
  <si>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</si>
  <si>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</si>
  <si>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</si>
  <si>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</si>
  <si>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</si>
  <si>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</si>
  <si>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</si>
  <si>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</si>
  <si>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</si>
  <si>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</si>
  <si>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</si>
  <si>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</si>
  <si>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</si>
  <si>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</si>
  <si>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</si>
  <si>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</si>
  <si>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</si>
  <si>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</si>
  <si>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</si>
  <si>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</si>
  <si>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</si>
  <si>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</si>
  <si>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</si>
  <si>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</si>
  <si>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</si>
  <si>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</si>
  <si>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</si>
  <si>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</si>
  <si>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</si>
  <si>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</si>
  <si>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</si>
  <si>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</si>
  <si>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</si>
  <si>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</si>
  <si>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</si>
  <si>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</si>
  <si>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</si>
  <si>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</si>
  <si>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</si>
  <si>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</si>
  <si>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</si>
  <si>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</si>
  <si>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</si>
  <si>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</si>
  <si>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</si>
  <si>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</si>
  <si>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</si>
  <si>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</si>
  <si>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</si>
  <si>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</si>
  <si>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</si>
  <si>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</si>
  <si>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</si>
  <si>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</si>
  <si>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</si>
  <si>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</si>
  <si>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</si>
  <si>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</si>
  <si>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</si>
  <si>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</si>
  <si>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</si>
  <si>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</si>
  <si>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</si>
  <si>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</si>
  <si>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</si>
  <si>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</si>
  <si>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</si>
  <si>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</si>
  <si>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</si>
  <si>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</si>
  <si>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</si>
  <si>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</si>
  <si>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</si>
  <si>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</si>
  <si>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</si>
  <si>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</si>
  <si>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</si>
  <si>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</si>
  <si>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</si>
  <si>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</si>
  <si>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</si>
  <si>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</si>
  <si>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</si>
  <si>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</si>
  <si>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</si>
  <si>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</si>
  <si>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</si>
  <si>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</si>
  <si>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</si>
  <si>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</si>
  <si>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</si>
  <si>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</si>
  <si>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</si>
  <si>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</si>
  <si>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</si>
  <si>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</si>
  <si>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</si>
  <si>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</si>
  <si>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</si>
  <si>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</si>
  <si>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</si>
  <si>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</si>
  <si>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</si>
  <si>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</si>
  <si>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</si>
  <si>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</si>
  <si>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</si>
  <si>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</si>
  <si>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</si>
  <si>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</si>
  <si>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</si>
  <si>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</si>
  <si>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</si>
  <si>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</si>
  <si>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</si>
  <si>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</si>
  <si>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</si>
  <si>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</si>
  <si>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</si>
  <si>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</si>
  <si>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</si>
  <si>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</si>
  <si>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</si>
  <si>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</si>
  <si>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</si>
  <si>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</si>
  <si>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</si>
  <si>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</si>
  <si>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</si>
  <si>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</si>
  <si>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</si>
  <si>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</si>
  <si>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</si>
  <si>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</si>
  <si>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</si>
  <si>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</si>
  <si>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</si>
  <si>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</si>
  <si>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</si>
  <si>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</si>
  <si>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</si>
  <si>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</si>
  <si>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</si>
  <si>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</si>
  <si>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</si>
  <si>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</si>
  <si>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</si>
  <si>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</si>
  <si>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</si>
  <si>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</si>
  <si>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</si>
  <si>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</si>
  <si>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</si>
  <si>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</si>
  <si>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</si>
  <si>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</si>
  <si>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</si>
  <si>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</si>
  <si>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</si>
  <si>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</si>
  <si>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</si>
  <si>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</si>
  <si>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</si>
  <si>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</si>
  <si>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</si>
  <si>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</si>
  <si>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</si>
  <si>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</si>
  <si>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</si>
  <si>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</si>
  <si>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</si>
  <si>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</si>
  <si>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</si>
  <si>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</si>
  <si>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</si>
  <si>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</si>
  <si>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</si>
  <si>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</si>
  <si>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</si>
  <si>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</si>
  <si>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</si>
  <si>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</si>
  <si>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</si>
  <si>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</si>
  <si>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</si>
  <si>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</si>
  <si>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</si>
  <si>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</si>
  <si>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</si>
  <si>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</si>
  <si>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</si>
  <si>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</si>
  <si>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</si>
  <si>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</si>
  <si>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</si>
  <si>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</si>
  <si>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</si>
  <si>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</si>
  <si>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</si>
  <si>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</si>
  <si>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</si>
  <si>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</si>
  <si>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</si>
  <si>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</si>
  <si>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</si>
  <si>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</si>
  <si>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</si>
  <si>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</si>
  <si>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</si>
  <si>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</si>
  <si>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</si>
  <si>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</si>
  <si>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</si>
  <si>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</si>
  <si>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</si>
  <si>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</si>
  <si>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</si>
  <si>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</si>
  <si>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</si>
  <si>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</si>
  <si>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</si>
  <si>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</si>
  <si>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</si>
  <si>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</si>
  <si>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</si>
  <si>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</si>
  <si>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</si>
  <si>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</si>
  <si>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</si>
  <si>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</si>
  <si>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</si>
  <si>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</si>
  <si>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</si>
  <si>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</si>
  <si>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</si>
  <si>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</si>
  <si>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</si>
  <si>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</si>
  <si>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</si>
  <si>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</si>
  <si>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</si>
  <si>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</si>
  <si>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</si>
  <si>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</si>
  <si>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</si>
  <si>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</si>
  <si>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</si>
  <si>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</si>
  <si>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</si>
  <si>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</si>
  <si>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</si>
  <si>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</si>
  <si>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</si>
  <si>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</si>
  <si>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</si>
  <si>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</si>
  <si>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</si>
  <si>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</si>
  <si>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</si>
  <si>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</si>
  <si>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</si>
  <si>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</si>
  <si>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</si>
  <si>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</si>
  <si>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</si>
  <si>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</si>
  <si>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</si>
  <si>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</si>
  <si>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</si>
  <si>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</si>
  <si>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</si>
  <si>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</si>
  <si>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</si>
  <si>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</si>
  <si>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</si>
  <si>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</si>
  <si>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</si>
  <si>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</si>
  <si>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</si>
  <si>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</si>
  <si>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</si>
  <si>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</si>
  <si>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</si>
  <si>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</si>
  <si>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</si>
  <si>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</si>
  <si>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</si>
  <si>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</si>
  <si>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</si>
  <si>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</si>
  <si>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</si>
  <si>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</si>
  <si>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</si>
  <si>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</si>
  <si>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</si>
  <si>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</si>
  <si>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</si>
  <si>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</si>
  <si>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</si>
  <si>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</si>
  <si>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</si>
  <si>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</si>
  <si>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</si>
  <si>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</si>
  <si>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</si>
  <si>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</si>
  <si>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</si>
  <si>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</si>
  <si>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</si>
  <si>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</si>
  <si>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</si>
  <si>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</si>
  <si>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</si>
  <si>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</si>
  <si>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</si>
  <si>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</si>
  <si>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</si>
  <si>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</si>
  <si>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</si>
  <si>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</si>
  <si>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</si>
  <si>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</si>
  <si>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</si>
  <si>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</si>
  <si>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</si>
  <si>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</si>
  <si>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</si>
  <si>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</si>
  <si>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</si>
  <si>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</si>
  <si>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</si>
  <si>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</si>
  <si>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</si>
  <si>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</si>
  <si>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</si>
  <si>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</si>
  <si>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</si>
  <si>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</si>
  <si>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</si>
  <si>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</si>
  <si>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</si>
  <si>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</si>
  <si>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</si>
  <si>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</si>
  <si>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</si>
  <si>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</si>
  <si>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</si>
  <si>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</si>
  <si>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</si>
  <si>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</si>
  <si>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</si>
  <si>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</si>
  <si>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</si>
  <si>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</si>
  <si>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</si>
  <si>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</si>
  <si>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</si>
  <si>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</si>
  <si>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</si>
  <si>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</si>
  <si>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</si>
  <si>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</si>
  <si>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</si>
  <si>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</si>
  <si>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</si>
  <si>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</si>
  <si>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</si>
  <si>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</si>
  <si>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</si>
  <si>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</si>
  <si>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</si>
  <si>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</si>
  <si>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</si>
  <si>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</si>
  <si>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</si>
  <si>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</si>
  <si>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</si>
  <si>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</si>
  <si>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</si>
  <si>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</si>
  <si>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</si>
  <si>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</si>
  <si>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</si>
  <si>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</si>
  <si>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</si>
  <si>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</si>
  <si>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</si>
  <si>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</si>
  <si>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</si>
  <si>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</si>
  <si>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</si>
  <si>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</si>
  <si>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</si>
  <si>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</si>
  <si>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</si>
  <si>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</si>
  <si>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</si>
  <si>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</si>
  <si>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</si>
  <si>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</si>
  <si>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</si>
  <si>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</si>
  <si>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</si>
  <si>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</si>
  <si>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</si>
  <si>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</si>
  <si>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</si>
  <si>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</si>
  <si>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</si>
  <si>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</si>
  <si>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</si>
  <si>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</si>
  <si>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</si>
  <si>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</si>
  <si>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</si>
  <si>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</si>
  <si>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</si>
  <si>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</si>
  <si>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</si>
  <si>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</si>
  <si>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</si>
  <si>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</si>
  <si>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</si>
  <si>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</si>
  <si>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</si>
  <si>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</si>
  <si>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</si>
  <si>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</si>
  <si>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</si>
  <si>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</si>
  <si>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</si>
  <si>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</si>
  <si>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</si>
  <si>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</si>
  <si>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</si>
  <si>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</si>
  <si>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</si>
  <si>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</si>
  <si>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</si>
  <si>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</si>
  <si>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</si>
  <si>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</si>
  <si>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</si>
  <si>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</si>
  <si>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</si>
  <si>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</si>
  <si>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</si>
  <si>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</si>
  <si>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</si>
  <si>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</si>
  <si>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</si>
  <si>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</si>
  <si>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</si>
  <si>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</si>
  <si>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</si>
  <si>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</si>
  <si>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</si>
  <si>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</si>
  <si>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</si>
  <si>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</si>
  <si>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</si>
  <si>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</si>
  <si>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</si>
  <si>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</si>
  <si>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</si>
  <si>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</si>
  <si>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</si>
  <si>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</si>
  <si>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</si>
  <si>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</si>
  <si>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</si>
  <si>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</si>
  <si>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</si>
  <si>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</si>
  <si>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</si>
  <si>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</si>
  <si>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</si>
  <si>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</si>
  <si>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</si>
  <si>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</si>
  <si>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</si>
  <si>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</si>
  <si>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</si>
  <si>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</si>
  <si>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</si>
  <si>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</si>
  <si>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</si>
  <si>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</si>
  <si>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</si>
  <si>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</si>
  <si>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</si>
  <si>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</si>
  <si>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</si>
  <si>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</si>
  <si>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</si>
  <si>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</si>
  <si>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</si>
  <si>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</si>
  <si>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</si>
  <si>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</si>
  <si>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</si>
  <si>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</si>
  <si>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</si>
  <si>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</si>
  <si>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</si>
  <si>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</si>
  <si>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</si>
  <si>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</si>
  <si>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</si>
  <si>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</si>
  <si>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</si>
  <si>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</si>
  <si>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</si>
  <si>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</si>
  <si>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</si>
  <si>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</si>
  <si>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</si>
  <si>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</si>
  <si>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</si>
  <si>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</si>
  <si>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</si>
  <si>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</si>
  <si>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</si>
  <si>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</si>
  <si>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</si>
  <si>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</si>
  <si>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</si>
  <si>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</si>
  <si>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</si>
  <si>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</si>
  <si>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</si>
  <si>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</si>
  <si>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</si>
  <si>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</si>
  <si>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</si>
  <si>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</si>
  <si>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</si>
  <si>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</si>
  <si>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</si>
  <si>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</si>
  <si>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</si>
  <si>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</si>
  <si>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</si>
  <si>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</si>
  <si>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</si>
  <si>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</si>
  <si>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</si>
  <si>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</si>
  <si>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</si>
  <si>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</si>
  <si>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</si>
  <si>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</si>
  <si>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</si>
  <si>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</si>
  <si>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</si>
  <si>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</si>
  <si>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</si>
  <si>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</si>
  <si>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</si>
  <si>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</si>
  <si>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</si>
  <si>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</si>
  <si>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</si>
  <si>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</si>
  <si>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</si>
  <si>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</si>
  <si>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</si>
  <si>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</si>
  <si>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</si>
  <si>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</si>
  <si>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</si>
  <si>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</si>
  <si>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</si>
  <si>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</si>
  <si>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</si>
  <si>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</si>
  <si>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</si>
  <si>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</si>
  <si>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</si>
  <si>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</si>
  <si>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</si>
  <si>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</si>
  <si>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</si>
  <si>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</si>
  <si>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</si>
  <si>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</si>
  <si>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</si>
  <si>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</si>
  <si>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</si>
  <si>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</si>
  <si>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</si>
  <si>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</si>
  <si>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</si>
  <si>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</si>
  <si>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</si>
  <si>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</si>
  <si>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</si>
  <si>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</si>
  <si>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</si>
  <si>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</si>
  <si>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</si>
  <si>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</si>
  <si>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</si>
  <si>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</si>
  <si>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</si>
  <si>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</si>
  <si>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</si>
  <si>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</si>
  <si>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</si>
  <si>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</si>
  <si>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</si>
  <si>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</si>
  <si>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</si>
  <si>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</si>
  <si>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</si>
  <si>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</si>
  <si>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</si>
  <si>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</si>
  <si>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</si>
  <si>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</si>
  <si>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</si>
  <si>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</si>
  <si>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</si>
  <si>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</si>
  <si>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</si>
  <si>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</si>
  <si>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</si>
  <si>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</si>
  <si>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</si>
  <si>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</si>
  <si>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</si>
  <si>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</si>
  <si>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</si>
  <si>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</si>
  <si>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</si>
  <si>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</si>
  <si>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</si>
  <si>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</si>
  <si>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</si>
  <si>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</si>
  <si>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</si>
  <si>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</si>
  <si>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</si>
  <si>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</si>
  <si>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</si>
  <si>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</si>
  <si>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</si>
  <si>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</si>
  <si>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</si>
  <si>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</si>
  <si>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</si>
  <si>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</si>
  <si>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</si>
  <si>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</si>
  <si>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</si>
  <si>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</si>
  <si>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</si>
  <si>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</si>
  <si>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</si>
  <si>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</si>
  <si>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</si>
  <si>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</si>
  <si>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</si>
  <si>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</si>
  <si>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</si>
  <si>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</si>
  <si>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</si>
  <si>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</si>
  <si>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</si>
  <si>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</si>
  <si>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</si>
  <si>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</si>
  <si>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</si>
  <si>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</si>
  <si>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</si>
  <si>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</si>
  <si>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</si>
  <si>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</si>
  <si>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</si>
  <si>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</si>
  <si>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</si>
  <si>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</si>
  <si>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</si>
  <si>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</si>
  <si>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</si>
  <si>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</si>
  <si>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</si>
  <si>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</si>
  <si>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</si>
  <si>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</si>
  <si>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</si>
  <si>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</si>
  <si>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</si>
  <si>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</si>
  <si>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</si>
  <si>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</si>
  <si>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</si>
  <si>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</si>
  <si>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</si>
  <si>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</si>
  <si>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</si>
  <si>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</si>
  <si>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</si>
  <si>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</si>
  <si>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</si>
  <si>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</si>
  <si>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</si>
  <si>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</si>
  <si>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</si>
  <si>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</si>
  <si>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</si>
  <si>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</si>
  <si>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</si>
  <si>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</si>
  <si>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</si>
  <si>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</si>
  <si>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</si>
  <si>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</si>
  <si>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</si>
  <si>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</si>
  <si>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</si>
  <si>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</si>
  <si>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</si>
  <si>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</si>
  <si>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</si>
  <si>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</si>
  <si>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</si>
  <si>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</si>
  <si>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</si>
  <si>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</si>
  <si>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</si>
  <si>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</si>
  <si>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</si>
  <si>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</si>
  <si>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</si>
  <si>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</si>
  <si>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</si>
  <si>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</si>
  <si>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</si>
  <si>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</si>
  <si>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</si>
  <si>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</si>
  <si>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</si>
  <si>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</si>
  <si>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</si>
  <si>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</si>
  <si>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</si>
  <si>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</si>
  <si>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</si>
  <si>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</si>
  <si>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</si>
  <si>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</si>
  <si>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</si>
  <si>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</si>
  <si>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</si>
  <si>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</si>
  <si>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</si>
  <si>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</si>
  <si>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</si>
  <si>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</si>
  <si>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</si>
  <si>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</si>
  <si>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</si>
  <si>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</si>
  <si>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</si>
  <si>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</si>
  <si>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</si>
  <si>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</si>
  <si>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</si>
  <si>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</si>
  <si>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</si>
  <si>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</si>
  <si>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</si>
  <si>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</si>
  <si>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</si>
  <si>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</si>
  <si>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</si>
  <si>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</si>
  <si>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</si>
  <si>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</si>
  <si>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</si>
  <si>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</si>
  <si>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</si>
  <si>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</si>
  <si>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</si>
  <si>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</si>
  <si>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</si>
  <si>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</si>
  <si>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</si>
  <si>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</si>
  <si>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</si>
  <si>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</si>
  <si>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</si>
  <si>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</si>
  <si>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</si>
  <si>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</si>
  <si>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</si>
  <si>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</si>
  <si>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</si>
  <si>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</si>
  <si>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</si>
  <si>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</si>
  <si>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</si>
  <si>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</si>
  <si>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</si>
  <si>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</si>
  <si>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</si>
  <si>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</si>
  <si>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</si>
  <si>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</si>
  <si>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</si>
  <si>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</si>
  <si>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</si>
  <si>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</si>
  <si>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</si>
  <si>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</si>
  <si>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</si>
  <si>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</si>
  <si>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</si>
  <si>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</si>
  <si>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</si>
  <si>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</si>
  <si>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</si>
  <si>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</si>
  <si>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</si>
  <si>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</si>
  <si>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</si>
  <si>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</si>
  <si>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</si>
  <si>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</si>
  <si>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</si>
  <si>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</si>
  <si>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</si>
  <si>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</si>
  <si>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</si>
  <si>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</si>
  <si>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</si>
  <si>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</si>
  <si>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</si>
  <si>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</si>
  <si>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</si>
  <si>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</si>
  <si>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</si>
  <si>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</si>
  <si>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</si>
  <si>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</si>
  <si>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</si>
  <si>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</si>
  <si>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</si>
  <si>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</si>
  <si>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</si>
  <si>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</si>
  <si>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</si>
  <si>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</si>
  <si>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</si>
  <si>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</si>
  <si>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</si>
  <si>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</si>
  <si>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</si>
  <si>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</si>
  <si>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</si>
  <si>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</si>
  <si>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</si>
  <si>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</si>
  <si>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</si>
  <si>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</si>
  <si>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</si>
  <si>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</si>
  <si>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</si>
  <si>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</si>
  <si>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</si>
  <si>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</si>
  <si>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</si>
  <si>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</si>
  <si>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</si>
  <si>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</si>
  <si>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</si>
  <si>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</si>
  <si>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</si>
  <si>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</si>
  <si>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</si>
  <si>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</si>
  <si>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</si>
  <si>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</si>
  <si>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</si>
  <si>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</si>
  <si>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</si>
  <si>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</si>
  <si>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</si>
  <si>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</si>
  <si>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</si>
  <si>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</si>
  <si>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</si>
  <si>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</si>
  <si>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</si>
  <si>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</si>
  <si>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</si>
  <si>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</si>
  <si>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</si>
  <si>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</si>
  <si>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</si>
  <si>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</si>
  <si>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</si>
  <si>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</si>
  <si>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</si>
  <si>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</si>
  <si>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</si>
  <si>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</si>
  <si>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</si>
  <si>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</si>
  <si>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</si>
  <si>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</si>
  <si>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</si>
  <si>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</si>
  <si>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</si>
  <si>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</si>
  <si>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</si>
  <si>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</si>
  <si>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</si>
  <si>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</si>
  <si>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</si>
  <si>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</si>
  <si>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</si>
  <si>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</si>
  <si>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</si>
  <si>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</si>
  <si>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</si>
  <si>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</si>
  <si>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</si>
  <si>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</si>
  <si>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</si>
  <si>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</si>
  <si>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</si>
  <si>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</si>
  <si>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</si>
  <si>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</si>
  <si>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</si>
  <si>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</si>
  <si>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</si>
  <si>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</si>
  <si>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</si>
  <si>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</si>
  <si>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</si>
  <si>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</si>
  <si>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</si>
  <si>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</si>
  <si>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</si>
  <si>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</si>
  <si>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</si>
  <si>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</si>
  <si>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</si>
  <si>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</si>
  <si>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</si>
  <si>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</si>
  <si>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</si>
  <si>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</si>
  <si>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</si>
  <si>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</si>
  <si>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</si>
  <si>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</si>
  <si>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</si>
  <si>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</si>
  <si>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</si>
  <si>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</si>
  <si>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</si>
  <si>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</si>
  <si>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</si>
  <si>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</si>
  <si>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</si>
  <si>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</si>
  <si>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</si>
  <si>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</si>
  <si>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</si>
  <si>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</si>
  <si>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</si>
  <si>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</si>
  <si>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</si>
  <si>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</si>
  <si>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</si>
  <si>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</si>
  <si>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</si>
  <si>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</si>
  <si>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</si>
  <si>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</si>
  <si>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</si>
  <si>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</si>
  <si>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</si>
  <si>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</si>
  <si>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</si>
  <si>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</si>
  <si>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</si>
  <si>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</si>
  <si>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</si>
  <si>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</si>
  <si>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</si>
  <si>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</si>
  <si>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</si>
  <si>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</si>
  <si>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</si>
  <si>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</si>
  <si>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</si>
  <si>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</si>
  <si>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</si>
  <si>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</si>
  <si>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</si>
  <si>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</si>
  <si>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</si>
  <si>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</si>
  <si>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</si>
  <si>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</si>
  <si>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</si>
  <si>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</si>
  <si>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</si>
  <si>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</si>
  <si>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</si>
  <si>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</si>
  <si>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</si>
  <si>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</si>
  <si>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</si>
  <si>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</si>
  <si>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</si>
  <si>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</si>
  <si>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</si>
  <si>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</si>
  <si>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</si>
  <si>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</si>
  <si>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</si>
  <si>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</si>
  <si>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</si>
  <si>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</si>
  <si>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</si>
  <si>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</si>
  <si>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</si>
  <si>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</si>
  <si>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</si>
  <si>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</si>
  <si>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</si>
  <si>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</si>
  <si>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</si>
  <si>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</si>
  <si>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</si>
  <si>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</si>
  <si>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</si>
  <si>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</si>
  <si>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</si>
  <si>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</si>
  <si>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</si>
  <si>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</si>
  <si>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</si>
  <si>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</si>
  <si>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</si>
  <si>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</si>
  <si>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</si>
  <si>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</si>
  <si>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</si>
  <si>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</si>
  <si>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</si>
  <si>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</si>
  <si>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</si>
  <si>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</si>
  <si>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</si>
  <si>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</si>
  <si>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</si>
  <si>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</si>
  <si>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</si>
  <si>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</si>
  <si>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</si>
  <si>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</si>
  <si>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</si>
  <si>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</si>
  <si>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</si>
  <si>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</si>
  <si>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</si>
  <si>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</si>
  <si>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</si>
  <si>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</si>
  <si>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</si>
  <si>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</si>
  <si>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</si>
  <si>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</si>
  <si>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</si>
  <si>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</si>
  <si>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</si>
  <si>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</si>
  <si>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</si>
  <si>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</si>
  <si>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</si>
  <si>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</si>
  <si>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</si>
  <si>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</si>
  <si>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</si>
  <si>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</si>
  <si>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</si>
  <si>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</si>
  <si>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</si>
  <si>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</si>
  <si>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</si>
  <si>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</si>
  <si>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</si>
  <si>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</si>
  <si>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</si>
  <si>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</si>
  <si>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</si>
  <si>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</si>
  <si>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</si>
  <si>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</si>
  <si>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</si>
  <si>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</si>
  <si>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</si>
  <si>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</si>
  <si>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</si>
  <si>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</si>
  <si>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</si>
  <si>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</si>
  <si>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</si>
  <si>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</si>
  <si>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</si>
  <si>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</si>
  <si>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</si>
  <si>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</si>
  <si>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</si>
  <si>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</si>
  <si>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</si>
  <si>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</si>
  <si>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</si>
  <si>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</si>
  <si>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</si>
  <si>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</si>
  <si>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</si>
  <si>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</si>
  <si>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</si>
  <si>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</si>
  <si>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</si>
  <si>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</si>
  <si>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</si>
  <si>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</si>
  <si>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</si>
  <si>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</si>
  <si>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</si>
  <si>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</si>
  <si>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</si>
  <si>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</si>
  <si>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</si>
  <si>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</si>
  <si>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</si>
  <si>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</si>
  <si>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</si>
  <si>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</si>
  <si>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</si>
  <si>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</si>
  <si>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</si>
  <si>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</si>
  <si>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</si>
  <si>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</si>
  <si>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</si>
  <si>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</si>
  <si>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</si>
  <si>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</si>
  <si>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</si>
  <si>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</si>
  <si>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</si>
  <si>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</si>
  <si>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</si>
  <si>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</si>
  <si>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</si>
  <si>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</si>
  <si>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</si>
  <si>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</si>
  <si>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</si>
  <si>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</si>
  <si>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</si>
  <si>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</si>
  <si>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</si>
  <si>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</si>
  <si>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</si>
  <si>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</si>
  <si>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</si>
  <si>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</si>
  <si>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</si>
  <si>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</si>
  <si>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</si>
  <si>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</si>
  <si>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</si>
  <si>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</si>
  <si>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</si>
  <si>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</si>
  <si>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</si>
  <si>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</si>
  <si>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</si>
  <si>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</si>
  <si>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</si>
  <si>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</si>
  <si>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</si>
  <si>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</si>
  <si>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</si>
  <si>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</si>
  <si>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</si>
  <si>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</si>
  <si>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</si>
  <si>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</si>
  <si>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</si>
  <si>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</si>
  <si>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</si>
  <si>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</si>
  <si>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</si>
  <si>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</si>
  <si>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</si>
  <si>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</si>
  <si>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</si>
  <si>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</si>
  <si>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</si>
  <si>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</si>
  <si>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</si>
  <si>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</si>
  <si>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</si>
  <si>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</si>
  <si>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</si>
  <si>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</si>
  <si>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</si>
  <si>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</si>
  <si>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</si>
  <si>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</si>
  <si>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</si>
  <si>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</si>
  <si>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</si>
  <si>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</si>
  <si>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</si>
  <si>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</si>
  <si>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</si>
  <si>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</si>
  <si>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</si>
  <si>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</si>
  <si>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</si>
  <si>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</si>
  <si>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</si>
  <si>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</si>
  <si>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</si>
  <si>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</si>
  <si>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</si>
  <si>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</si>
  <si>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</si>
  <si>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</si>
  <si>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</si>
  <si>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</si>
  <si>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</si>
  <si>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</si>
  <si>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</si>
  <si>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</si>
  <si>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</si>
  <si>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</si>
  <si>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</si>
  <si>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</si>
  <si>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</si>
  <si>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</si>
  <si>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</si>
  <si>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</si>
  <si>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</si>
  <si>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</si>
  <si>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</si>
  <si>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</si>
  <si>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</si>
  <si>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</si>
  <si>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</si>
  <si>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</si>
  <si>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</si>
  <si>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</si>
  <si>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</si>
  <si>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</si>
  <si>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</si>
  <si>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</si>
  <si>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</si>
  <si>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</si>
  <si>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</si>
  <si>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</si>
  <si>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</si>
  <si>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</si>
  <si>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</si>
  <si>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</si>
  <si>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</si>
  <si>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</si>
  <si>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</si>
  <si>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</si>
  <si>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</si>
  <si>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</si>
  <si>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</si>
  <si>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</si>
  <si>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</si>
  <si>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</si>
  <si>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</si>
  <si>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</si>
  <si>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</si>
  <si>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</si>
  <si>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</si>
  <si>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</si>
  <si>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</si>
  <si>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</si>
  <si>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</si>
  <si>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</si>
  <si>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</si>
  <si>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</si>
  <si>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</si>
  <si>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</si>
  <si>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</si>
  <si>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</si>
  <si>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</si>
  <si>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</si>
  <si>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</si>
  <si>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</si>
  <si>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</si>
  <si>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</si>
  <si>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</si>
  <si>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</si>
  <si>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</si>
  <si>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</si>
  <si>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</si>
  <si>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</si>
  <si>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</si>
  <si>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</si>
  <si>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</si>
  <si>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</si>
  <si>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</si>
  <si>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</si>
  <si>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</si>
  <si>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</si>
  <si>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</si>
  <si>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</si>
  <si>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</si>
  <si>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</si>
  <si>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</si>
  <si>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</si>
  <si>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</si>
  <si>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</si>
  <si>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</si>
  <si>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</si>
  <si>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</si>
  <si>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</si>
  <si>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</si>
  <si>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</si>
  <si>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</si>
  <si>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</si>
  <si>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</si>
  <si>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</si>
  <si>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</si>
  <si>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</si>
  <si>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</si>
  <si>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</si>
  <si>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</si>
  <si>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</si>
  <si>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</si>
  <si>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</si>
  <si>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</si>
  <si>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</si>
  <si>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</si>
  <si>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</si>
  <si>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</si>
  <si>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</si>
  <si>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</si>
  <si>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</si>
  <si>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</si>
  <si>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</si>
  <si>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</si>
  <si>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</si>
  <si>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</si>
  <si>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</si>
  <si>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</si>
  <si>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</si>
  <si>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</si>
  <si>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</si>
  <si>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</si>
  <si>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</si>
  <si>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</si>
  <si>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</si>
  <si>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</si>
  <si>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</si>
  <si>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</si>
  <si>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</si>
  <si>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</si>
  <si>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</si>
  <si>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</si>
  <si>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</si>
  <si>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</si>
  <si>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</si>
  <si>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</si>
  <si>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</si>
  <si>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</si>
  <si>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</si>
  <si>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</si>
  <si>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</si>
  <si>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</si>
  <si>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</si>
  <si>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</si>
  <si>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</si>
  <si>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</si>
  <si>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</si>
  <si>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</si>
  <si>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</si>
  <si>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</si>
  <si>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</si>
  <si>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</si>
  <si>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</si>
  <si>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</si>
  <si>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</si>
  <si>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</si>
  <si>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</si>
  <si>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</si>
  <si>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</si>
  <si>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</si>
  <si>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</si>
  <si>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</si>
  <si>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</si>
  <si>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</si>
  <si>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</si>
  <si>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</si>
  <si>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</si>
  <si>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</si>
  <si>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</si>
  <si>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</si>
  <si>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</si>
  <si>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</si>
  <si>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</si>
  <si>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</si>
  <si>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</si>
  <si>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</si>
  <si>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</si>
  <si>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</si>
  <si>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</si>
  <si>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</si>
  <si>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</si>
  <si>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</si>
  <si>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</si>
  <si>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</si>
  <si>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</si>
  <si>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</si>
  <si>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</si>
  <si>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</si>
  <si>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</si>
  <si>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</si>
  <si>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</si>
  <si>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</si>
  <si>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</si>
  <si>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</si>
  <si>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</si>
  <si>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</si>
  <si>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</si>
  <si>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</si>
  <si>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</si>
  <si>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</si>
  <si>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</si>
  <si>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</si>
  <si>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</si>
  <si>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</si>
  <si>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</si>
  <si>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</si>
  <si>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</si>
  <si>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</si>
  <si>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</si>
  <si>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</si>
  <si>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</si>
  <si>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</si>
  <si>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</si>
  <si>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</si>
  <si>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</si>
  <si>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</si>
  <si>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</si>
  <si>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</si>
  <si>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</si>
  <si>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</si>
  <si>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</si>
  <si>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</si>
  <si>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</si>
  <si>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NAD LIPOM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</si>
</sst>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1823412.36</v>
      </c>
      <c r="D2" s="6">
        <f>'PR-RAS'!E6</f>
        <v>2284163.87</v>
      </c>
      <c r="E2" s="6">
        <v>0</v>
      </c>
      <c r="F2" s="6">
        <v>0</v>
      </c>
      <c r="G2" s="7">
        <f t="shared" ref="G2:G264" si="0">(B2/1000)*(C2*1+D2*2)</f>
        <v>6391.7401000000009</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1549700.6700000002</v>
      </c>
      <c r="D46" s="1">
        <f>'PR-RAS'!E50</f>
        <v>2010286.86</v>
      </c>
      <c r="E46" s="1">
        <v>0</v>
      </c>
      <c r="F46" s="1">
        <v>0</v>
      </c>
      <c r="G46" s="2">
        <f t="shared" si="0"/>
        <v>250662.34755000001</v>
      </c>
      <c r="H46" s="2">
        <f t="shared" si="1"/>
        <v>0.46999999973922968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1500</v>
      </c>
      <c r="D50" s="1">
        <f>'PR-RAS'!E54</f>
        <v>0</v>
      </c>
      <c r="E50" s="1">
        <v>0</v>
      </c>
      <c r="F50" s="1">
        <v>0</v>
      </c>
      <c r="G50" s="2">
        <f t="shared" si="0"/>
        <v>73.5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1500</v>
      </c>
      <c r="D53" s="1">
        <f>'PR-RAS'!E57</f>
        <v>0</v>
      </c>
      <c r="E53" s="1">
        <v>0</v>
      </c>
      <c r="F53" s="1">
        <v>0</v>
      </c>
      <c r="G53" s="2">
        <f t="shared" si="0"/>
        <v>78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1456701.81</v>
      </c>
      <c r="D64" s="1">
        <f>'PR-RAS'!E68</f>
        <v>1876868.59</v>
      </c>
      <c r="E64" s="1">
        <v>0</v>
      </c>
      <c r="F64" s="1">
        <v>0</v>
      </c>
      <c r="G64" s="2">
        <f t="shared" si="0"/>
        <v>328257.65637000004</v>
      </c>
      <c r="H64" s="2">
        <f t="shared" si="1"/>
        <v>0.59999999986030161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1456701.81</v>
      </c>
      <c r="D65" s="1">
        <f>'PR-RAS'!E69</f>
        <v>1876868.59</v>
      </c>
      <c r="E65" s="1">
        <v>0</v>
      </c>
      <c r="F65" s="1">
        <v>0</v>
      </c>
      <c r="G65" s="2">
        <f t="shared" si="0"/>
        <v>333468.09536000004</v>
      </c>
      <c r="H65" s="2">
        <f t="shared" si="1"/>
        <v>0.59999999986030161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91498.86</v>
      </c>
      <c r="D73" s="1">
        <f>'PR-RAS'!E77</f>
        <v>133418.26999999999</v>
      </c>
      <c r="E73" s="1">
        <v>0</v>
      </c>
      <c r="F73" s="1">
        <v>0</v>
      </c>
      <c r="G73" s="2">
        <f t="shared" si="0"/>
        <v>25800.148799999995</v>
      </c>
      <c r="H73" s="2">
        <f t="shared" si="1"/>
        <v>0.40999999998894054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v>
      </c>
      <c r="D74" s="1">
        <f>'PR-RAS'!E78</f>
        <v>32</v>
      </c>
      <c r="E74" s="1">
        <v>0</v>
      </c>
      <c r="F74" s="1">
        <v>0</v>
      </c>
      <c r="G74" s="2">
        <f t="shared" si="0"/>
        <v>7.3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91462.86</v>
      </c>
      <c r="D76" s="1">
        <f>'PR-RAS'!E80</f>
        <v>133386.26999999999</v>
      </c>
      <c r="E76" s="1">
        <v>0</v>
      </c>
      <c r="F76" s="1">
        <v>0</v>
      </c>
      <c r="G76" s="2">
        <f t="shared" si="0"/>
        <v>26867.654999999995</v>
      </c>
      <c r="H76" s="2">
        <f t="shared" si="1"/>
        <v>0.40999999998894054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0.28000000000000003</v>
      </c>
      <c r="D78" s="1">
        <f>'PR-RAS'!E82</f>
        <v>0.49</v>
      </c>
      <c r="E78" s="1">
        <v>0</v>
      </c>
      <c r="F78" s="1">
        <v>0</v>
      </c>
      <c r="G78" s="2">
        <f t="shared" si="0"/>
        <v>9.7019999999999995E-2</v>
      </c>
      <c r="H78" s="2">
        <f t="shared" si="1"/>
        <v>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0.28000000000000003</v>
      </c>
      <c r="D79" s="1">
        <f>'PR-RAS'!E83</f>
        <v>0.49</v>
      </c>
      <c r="E79" s="1">
        <v>0</v>
      </c>
      <c r="F79" s="1">
        <v>0</v>
      </c>
      <c r="G79" s="2">
        <f t="shared" si="0"/>
        <v>9.8280000000000006E-2</v>
      </c>
      <c r="H79" s="2">
        <f t="shared" si="1"/>
        <v>0.77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0.28000000000000003</v>
      </c>
      <c r="D81" s="1">
        <f>'PR-RAS'!E85</f>
        <v>0.49</v>
      </c>
      <c r="E81" s="1">
        <v>0</v>
      </c>
      <c r="F81" s="1">
        <v>0</v>
      </c>
      <c r="G81" s="2">
        <f t="shared" si="0"/>
        <v>0.1008</v>
      </c>
      <c r="H81" s="2">
        <f t="shared" si="1"/>
        <v>0.77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3575.7</v>
      </c>
      <c r="D102" s="1">
        <f>'PR-RAS'!E106</f>
        <v>1407.71</v>
      </c>
      <c r="E102" s="1">
        <v>0</v>
      </c>
      <c r="F102" s="1">
        <v>0</v>
      </c>
      <c r="G102" s="2">
        <f t="shared" si="0"/>
        <v>645.50312000000008</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3575.7</v>
      </c>
      <c r="D108" s="1">
        <f>'PR-RAS'!E112</f>
        <v>1407.71</v>
      </c>
      <c r="E108" s="1">
        <v>0</v>
      </c>
      <c r="F108" s="1">
        <v>0</v>
      </c>
      <c r="G108" s="2">
        <f t="shared" si="0"/>
        <v>683.84983999999997</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3575.7</v>
      </c>
      <c r="D113" s="1">
        <f>'PR-RAS'!E117</f>
        <v>1407.71</v>
      </c>
      <c r="E113" s="1">
        <v>0</v>
      </c>
      <c r="F113" s="1">
        <v>0</v>
      </c>
      <c r="G113" s="2">
        <f t="shared" si="0"/>
        <v>715.80543999999998</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25003.4</v>
      </c>
      <c r="D120" s="1">
        <f>'PR-RAS'!E124</f>
        <v>19019.919999999998</v>
      </c>
      <c r="E120" s="1">
        <v>0</v>
      </c>
      <c r="F120" s="1">
        <v>0</v>
      </c>
      <c r="G120" s="2">
        <f t="shared" si="0"/>
        <v>7502.145559999999</v>
      </c>
      <c r="H120" s="2">
        <f t="shared" si="1"/>
        <v>0.48000000000320142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13388.64</v>
      </c>
      <c r="D121" s="1">
        <f>'PR-RAS'!E125</f>
        <v>13519.92</v>
      </c>
      <c r="E121" s="1">
        <v>0</v>
      </c>
      <c r="F121" s="1">
        <v>0</v>
      </c>
      <c r="G121" s="2">
        <f t="shared" si="0"/>
        <v>4851.4175999999998</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1695</v>
      </c>
      <c r="D122" s="1">
        <f>'PR-RAS'!E126</f>
        <v>1133.73</v>
      </c>
      <c r="E122" s="1">
        <v>0</v>
      </c>
      <c r="F122" s="1">
        <v>0</v>
      </c>
      <c r="G122" s="2">
        <f t="shared" si="0"/>
        <v>479.45765999999998</v>
      </c>
      <c r="H122" s="2">
        <f t="shared" si="1"/>
        <v>0.26999999999998181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11693.64</v>
      </c>
      <c r="D123" s="1">
        <f>'PR-RAS'!E127</f>
        <v>12386.19</v>
      </c>
      <c r="E123" s="1">
        <v>0</v>
      </c>
      <c r="F123" s="1">
        <v>0</v>
      </c>
      <c r="G123" s="2">
        <f t="shared" si="0"/>
        <v>4448.8544400000001</v>
      </c>
      <c r="H123" s="2">
        <f t="shared" si="1"/>
        <v>0.55000000000109139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11614.76</v>
      </c>
      <c r="D124" s="1">
        <f>'PR-RAS'!E128</f>
        <v>5500</v>
      </c>
      <c r="E124" s="1">
        <v>0</v>
      </c>
      <c r="F124" s="1">
        <v>0</v>
      </c>
      <c r="G124" s="2">
        <f t="shared" si="0"/>
        <v>2781.6154800000004</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2400</v>
      </c>
      <c r="D125" s="1">
        <f>'PR-RAS'!E129</f>
        <v>5500</v>
      </c>
      <c r="E125" s="1">
        <v>0</v>
      </c>
      <c r="F125" s="1">
        <v>0</v>
      </c>
      <c r="G125" s="2">
        <f t="shared" si="0"/>
        <v>1661.6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9214.76</v>
      </c>
      <c r="D126" s="1">
        <f>'PR-RAS'!E130</f>
        <v>0</v>
      </c>
      <c r="E126" s="1">
        <v>0</v>
      </c>
      <c r="F126" s="1">
        <v>0</v>
      </c>
      <c r="G126" s="2">
        <f t="shared" si="0"/>
        <v>1151.845</v>
      </c>
      <c r="H126" s="2">
        <f t="shared" si="1"/>
        <v>0.23999999999978172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245132.31</v>
      </c>
      <c r="D129" s="1">
        <f>'PR-RAS'!E133</f>
        <v>253448.89</v>
      </c>
      <c r="E129" s="1">
        <v>0</v>
      </c>
      <c r="F129" s="1">
        <v>0</v>
      </c>
      <c r="G129" s="2">
        <f t="shared" si="0"/>
        <v>96259.851520000011</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245132.31</v>
      </c>
      <c r="D130" s="1">
        <f>'PR-RAS'!E134</f>
        <v>253448.89</v>
      </c>
      <c r="E130" s="1">
        <v>0</v>
      </c>
      <c r="F130" s="1">
        <v>0</v>
      </c>
      <c r="G130" s="2">
        <f t="shared" si="0"/>
        <v>97011.881610000011</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223121.87</v>
      </c>
      <c r="D131" s="1">
        <f>'PR-RAS'!E135</f>
        <v>231768.94</v>
      </c>
      <c r="E131" s="1">
        <v>0</v>
      </c>
      <c r="F131" s="1">
        <v>0</v>
      </c>
      <c r="G131" s="2">
        <f t="shared" si="0"/>
        <v>89265.767500000002</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22010.44</v>
      </c>
      <c r="D132" s="1">
        <f>'PR-RAS'!E136</f>
        <v>21679.95</v>
      </c>
      <c r="E132" s="1">
        <v>0</v>
      </c>
      <c r="F132" s="1">
        <v>0</v>
      </c>
      <c r="G132" s="2">
        <f t="shared" si="0"/>
        <v>8563.5145400000001</v>
      </c>
      <c r="H132" s="2">
        <f t="shared" si="1"/>
        <v>0.48999999999796273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1749776.42</v>
      </c>
      <c r="D147" s="1">
        <f>'PR-RAS'!E151</f>
        <v>2231784.1799999997</v>
      </c>
      <c r="E147" s="1">
        <v>0</v>
      </c>
      <c r="F147" s="1">
        <v>0</v>
      </c>
      <c r="G147" s="2">
        <f t="shared" si="0"/>
        <v>907148.33787999989</v>
      </c>
      <c r="H147" s="2">
        <f t="shared" si="1"/>
        <v>0.59999999962747097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1478183.67</v>
      </c>
      <c r="D148" s="1">
        <f>'PR-RAS'!E152</f>
        <v>1912408.3699999999</v>
      </c>
      <c r="E148" s="1">
        <v>0</v>
      </c>
      <c r="F148" s="1">
        <v>0</v>
      </c>
      <c r="G148" s="2">
        <f t="shared" si="0"/>
        <v>779541.06027000002</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1219832.6399999999</v>
      </c>
      <c r="D149" s="1">
        <f>'PR-RAS'!E153</f>
        <v>1583620.99</v>
      </c>
      <c r="E149" s="1">
        <v>0</v>
      </c>
      <c r="F149" s="1">
        <v>0</v>
      </c>
      <c r="G149" s="2">
        <f t="shared" si="0"/>
        <v>649287.04376000003</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1116528.03</v>
      </c>
      <c r="D150" s="1">
        <f>'PR-RAS'!E154</f>
        <v>1454937.02</v>
      </c>
      <c r="E150" s="1">
        <v>0</v>
      </c>
      <c r="F150" s="1">
        <v>0</v>
      </c>
      <c r="G150" s="2">
        <f t="shared" si="0"/>
        <v>599933.90843000007</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34969.919999999998</v>
      </c>
      <c r="D152" s="1">
        <f>'PR-RAS'!E156</f>
        <v>30642.18</v>
      </c>
      <c r="E152" s="1">
        <v>0</v>
      </c>
      <c r="F152" s="1">
        <v>0</v>
      </c>
      <c r="G152" s="2">
        <f t="shared" si="0"/>
        <v>14534.396279999999</v>
      </c>
      <c r="H152" s="2">
        <f t="shared" si="1"/>
        <v>0.26000000000203727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68334.69</v>
      </c>
      <c r="D153" s="1">
        <f>'PR-RAS'!E157</f>
        <v>98041.79</v>
      </c>
      <c r="E153" s="1">
        <v>0</v>
      </c>
      <c r="F153" s="1">
        <v>0</v>
      </c>
      <c r="G153" s="2">
        <f t="shared" si="0"/>
        <v>40191.577040000004</v>
      </c>
      <c r="H153" s="2">
        <f t="shared" si="1"/>
        <v>0.52000000000407454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61413.97</v>
      </c>
      <c r="D154" s="1">
        <f>'PR-RAS'!E158</f>
        <v>69629.679999999993</v>
      </c>
      <c r="E154" s="1">
        <v>0</v>
      </c>
      <c r="F154" s="1">
        <v>0</v>
      </c>
      <c r="G154" s="2">
        <f t="shared" si="0"/>
        <v>30703.019489999999</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196937.06</v>
      </c>
      <c r="D155" s="1">
        <f>'PR-RAS'!E159</f>
        <v>259157.7</v>
      </c>
      <c r="E155" s="1">
        <v>0</v>
      </c>
      <c r="F155" s="1">
        <v>0</v>
      </c>
      <c r="G155" s="2">
        <f t="shared" si="0"/>
        <v>110148.87883999999</v>
      </c>
      <c r="H155" s="2">
        <f t="shared" si="1"/>
        <v>0.35999999998603016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196937.06</v>
      </c>
      <c r="D157" s="1">
        <f>'PR-RAS'!E161</f>
        <v>259157.7</v>
      </c>
      <c r="E157" s="1">
        <v>0</v>
      </c>
      <c r="F157" s="1">
        <v>0</v>
      </c>
      <c r="G157" s="2">
        <f t="shared" si="0"/>
        <v>111579.38376</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201571.34</v>
      </c>
      <c r="D159" s="1">
        <f>'PR-RAS'!E163</f>
        <v>241707.09</v>
      </c>
      <c r="E159" s="1">
        <v>0</v>
      </c>
      <c r="F159" s="1">
        <v>0</v>
      </c>
      <c r="G159" s="2">
        <f t="shared" si="0"/>
        <v>108227.71216000001</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35944.21</v>
      </c>
      <c r="D160" s="1">
        <f>'PR-RAS'!E164</f>
        <v>38313.600000000006</v>
      </c>
      <c r="E160" s="1">
        <v>0</v>
      </c>
      <c r="F160" s="1">
        <v>0</v>
      </c>
      <c r="G160" s="2">
        <f t="shared" si="0"/>
        <v>17898.854190000002</v>
      </c>
      <c r="H160" s="2">
        <f t="shared" si="1"/>
        <v>0.60999999999330612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2441.44</v>
      </c>
      <c r="D161" s="1">
        <f>'PR-RAS'!E165</f>
        <v>2558.8000000000002</v>
      </c>
      <c r="E161" s="1">
        <v>0</v>
      </c>
      <c r="F161" s="1">
        <v>0</v>
      </c>
      <c r="G161" s="2">
        <f t="shared" si="0"/>
        <v>1209.4464000000003</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33252.589999999997</v>
      </c>
      <c r="D162" s="1">
        <f>'PR-RAS'!E166</f>
        <v>34951.800000000003</v>
      </c>
      <c r="E162" s="1">
        <v>0</v>
      </c>
      <c r="F162" s="1">
        <v>0</v>
      </c>
      <c r="G162" s="2">
        <f t="shared" si="0"/>
        <v>16608.14659</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250.18</v>
      </c>
      <c r="D163" s="1">
        <f>'PR-RAS'!E167</f>
        <v>803</v>
      </c>
      <c r="E163" s="1">
        <v>0</v>
      </c>
      <c r="F163" s="1">
        <v>0</v>
      </c>
      <c r="G163" s="2">
        <f t="shared" si="0"/>
        <v>300.70116000000002</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79095.100000000006</v>
      </c>
      <c r="D165" s="1">
        <f>'PR-RAS'!E169</f>
        <v>92575.760000000009</v>
      </c>
      <c r="E165" s="1">
        <v>0</v>
      </c>
      <c r="F165" s="1">
        <v>0</v>
      </c>
      <c r="G165" s="2">
        <f t="shared" si="0"/>
        <v>43336.445680000004</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8133.47</v>
      </c>
      <c r="D166" s="1">
        <f>'PR-RAS'!E170</f>
        <v>10028.799999999999</v>
      </c>
      <c r="E166" s="1">
        <v>0</v>
      </c>
      <c r="F166" s="1">
        <v>0</v>
      </c>
      <c r="G166" s="2">
        <f t="shared" si="0"/>
        <v>4651.5265500000005</v>
      </c>
      <c r="H166" s="2">
        <f t="shared" si="1"/>
        <v>0.67000000000098225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23443.47</v>
      </c>
      <c r="D167" s="1">
        <f>'PR-RAS'!E171</f>
        <v>29472.27</v>
      </c>
      <c r="E167" s="1">
        <v>0</v>
      </c>
      <c r="F167" s="1">
        <v>0</v>
      </c>
      <c r="G167" s="2">
        <f t="shared" si="0"/>
        <v>13676.409660000003</v>
      </c>
      <c r="H167" s="2">
        <f t="shared" si="1"/>
        <v>0.74000000000160071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44556.31</v>
      </c>
      <c r="D168" s="1">
        <f>'PR-RAS'!E172</f>
        <v>45487.21</v>
      </c>
      <c r="E168" s="1">
        <v>0</v>
      </c>
      <c r="F168" s="1">
        <v>0</v>
      </c>
      <c r="G168" s="2">
        <f t="shared" si="0"/>
        <v>22633.631909999996</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1439.36</v>
      </c>
      <c r="D169" s="1">
        <f>'PR-RAS'!E173</f>
        <v>5798.74</v>
      </c>
      <c r="E169" s="1">
        <v>0</v>
      </c>
      <c r="F169" s="1">
        <v>0</v>
      </c>
      <c r="G169" s="2">
        <f t="shared" si="0"/>
        <v>2190.18912</v>
      </c>
      <c r="H169" s="2">
        <f t="shared" si="1"/>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683.89</v>
      </c>
      <c r="D170" s="1">
        <f>'PR-RAS'!E174</f>
        <v>748.89</v>
      </c>
      <c r="E170" s="1">
        <v>0</v>
      </c>
      <c r="F170" s="1">
        <v>0</v>
      </c>
      <c r="G170" s="2">
        <f t="shared" si="0"/>
        <v>368.70223000000004</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838.6</v>
      </c>
      <c r="D172" s="1">
        <f>'PR-RAS'!E176</f>
        <v>1039.8499999999999</v>
      </c>
      <c r="E172" s="1">
        <v>0</v>
      </c>
      <c r="F172" s="1">
        <v>0</v>
      </c>
      <c r="G172" s="2">
        <f t="shared" si="0"/>
        <v>499.02929999999998</v>
      </c>
      <c r="H172" s="2">
        <f t="shared" si="1"/>
        <v>0.55000000000006821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72508.689999999988</v>
      </c>
      <c r="D173" s="1">
        <f>'PR-RAS'!E177</f>
        <v>93200.739999999991</v>
      </c>
      <c r="E173" s="1">
        <v>0</v>
      </c>
      <c r="F173" s="1">
        <v>0</v>
      </c>
      <c r="G173" s="2">
        <f t="shared" si="0"/>
        <v>44532.549239999993</v>
      </c>
      <c r="H173" s="2">
        <f t="shared" si="1"/>
        <v>0.57000000002153683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4305.07</v>
      </c>
      <c r="D174" s="1">
        <f>'PR-RAS'!E178</f>
        <v>4900.58</v>
      </c>
      <c r="E174" s="1">
        <v>0</v>
      </c>
      <c r="F174" s="1">
        <v>0</v>
      </c>
      <c r="G174" s="2">
        <f t="shared" si="0"/>
        <v>2440.3777899999995</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9353.67</v>
      </c>
      <c r="D175" s="1">
        <f>'PR-RAS'!E179</f>
        <v>10851.31</v>
      </c>
      <c r="E175" s="1">
        <v>0</v>
      </c>
      <c r="F175" s="1">
        <v>0</v>
      </c>
      <c r="G175" s="2">
        <f t="shared" si="0"/>
        <v>5403.7944600000001</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613.89</v>
      </c>
      <c r="D176" s="1">
        <f>'PR-RAS'!E180</f>
        <v>0</v>
      </c>
      <c r="E176" s="1">
        <v>0</v>
      </c>
      <c r="F176" s="1">
        <v>0</v>
      </c>
      <c r="G176" s="2">
        <f t="shared" si="0"/>
        <v>107.43074999999999</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5558.55</v>
      </c>
      <c r="D177" s="1">
        <f>'PR-RAS'!E181</f>
        <v>5656.53</v>
      </c>
      <c r="E177" s="1">
        <v>0</v>
      </c>
      <c r="F177" s="1">
        <v>0</v>
      </c>
      <c r="G177" s="2">
        <f t="shared" si="0"/>
        <v>2969.4033599999998</v>
      </c>
      <c r="H177" s="2">
        <f t="shared" si="1"/>
        <v>0.92000000000007276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182.5</v>
      </c>
      <c r="D178" s="1">
        <f>'PR-RAS'!E182</f>
        <v>182.5</v>
      </c>
      <c r="E178" s="1">
        <v>0</v>
      </c>
      <c r="F178" s="1">
        <v>0</v>
      </c>
      <c r="G178" s="2">
        <f t="shared" si="0"/>
        <v>96.907499999999999</v>
      </c>
      <c r="H178" s="2">
        <f t="shared" si="1"/>
        <v>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2700.45</v>
      </c>
      <c r="D179" s="1">
        <f>'PR-RAS'!E183</f>
        <v>5440.55</v>
      </c>
      <c r="E179" s="1">
        <v>0</v>
      </c>
      <c r="F179" s="1">
        <v>0</v>
      </c>
      <c r="G179" s="2">
        <f t="shared" si="0"/>
        <v>2417.5158999999999</v>
      </c>
      <c r="H179" s="2">
        <f t="shared" si="1"/>
        <v>0.8999999999996362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44632.54</v>
      </c>
      <c r="D180" s="1">
        <f>'PR-RAS'!E184</f>
        <v>54334.23</v>
      </c>
      <c r="E180" s="1">
        <v>0</v>
      </c>
      <c r="F180" s="1">
        <v>0</v>
      </c>
      <c r="G180" s="2">
        <f t="shared" si="0"/>
        <v>27440.878999999997</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1185.9000000000001</v>
      </c>
      <c r="D181" s="1">
        <f>'PR-RAS'!E185</f>
        <v>1020</v>
      </c>
      <c r="E181" s="1">
        <v>0</v>
      </c>
      <c r="F181" s="1">
        <v>0</v>
      </c>
      <c r="G181" s="2">
        <f t="shared" si="0"/>
        <v>580.66200000000003</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3976.12</v>
      </c>
      <c r="D182" s="1">
        <f>'PR-RAS'!E186</f>
        <v>10815.04</v>
      </c>
      <c r="E182" s="1">
        <v>0</v>
      </c>
      <c r="F182" s="1">
        <v>0</v>
      </c>
      <c r="G182" s="2">
        <f t="shared" si="0"/>
        <v>4634.7222000000002</v>
      </c>
      <c r="H182" s="2">
        <f t="shared" si="1"/>
        <v>0.16000000000076398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14023.34</v>
      </c>
      <c r="D184" s="1">
        <f>'PR-RAS'!E188</f>
        <v>17616.990000000002</v>
      </c>
      <c r="E184" s="1">
        <v>0</v>
      </c>
      <c r="F184" s="1">
        <v>0</v>
      </c>
      <c r="G184" s="2">
        <f t="shared" si="0"/>
        <v>9014.0895600000003</v>
      </c>
      <c r="H184" s="2">
        <f t="shared" si="1"/>
        <v>0.34999999999854481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8680.99</v>
      </c>
      <c r="D185" s="1">
        <f>'PR-RAS'!E189</f>
        <v>2885.56</v>
      </c>
      <c r="E185" s="1">
        <v>0</v>
      </c>
      <c r="F185" s="1">
        <v>0</v>
      </c>
      <c r="G185" s="2">
        <f t="shared" si="0"/>
        <v>2659.18824</v>
      </c>
      <c r="H185" s="2">
        <f t="shared" si="1"/>
        <v>0.45000000000027285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556.37</v>
      </c>
      <c r="D186" s="1">
        <f>'PR-RAS'!E190</f>
        <v>1989.13</v>
      </c>
      <c r="E186" s="1">
        <v>0</v>
      </c>
      <c r="F186" s="1">
        <v>0</v>
      </c>
      <c r="G186" s="2">
        <f t="shared" si="0"/>
        <v>838.90655000000004</v>
      </c>
      <c r="H186" s="2">
        <f t="shared" si="1"/>
        <v>0.50000000000011369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168.42</v>
      </c>
      <c r="D187" s="1">
        <f>'PR-RAS'!E191</f>
        <v>168.02</v>
      </c>
      <c r="E187" s="1">
        <v>0</v>
      </c>
      <c r="F187" s="1">
        <v>0</v>
      </c>
      <c r="G187" s="2">
        <f t="shared" si="0"/>
        <v>93.829560000000001</v>
      </c>
      <c r="H187" s="2">
        <f t="shared" si="1"/>
        <v>0.43999999999999773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255.99</v>
      </c>
      <c r="D188" s="1">
        <f>'PR-RAS'!E192</f>
        <v>225</v>
      </c>
      <c r="E188" s="1">
        <v>0</v>
      </c>
      <c r="F188" s="1">
        <v>0</v>
      </c>
      <c r="G188" s="2">
        <f t="shared" si="0"/>
        <v>132.02012999999999</v>
      </c>
      <c r="H188" s="2">
        <f t="shared" si="1"/>
        <v>9.9999999999909051E-3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3765</v>
      </c>
      <c r="D189" s="1">
        <f>'PR-RAS'!E193</f>
        <v>4032</v>
      </c>
      <c r="E189" s="1">
        <v>0</v>
      </c>
      <c r="F189" s="1">
        <v>0</v>
      </c>
      <c r="G189" s="2">
        <f t="shared" si="0"/>
        <v>2223.8519999999999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596.57000000000005</v>
      </c>
      <c r="D191" s="1">
        <f>'PR-RAS'!E195</f>
        <v>8317.2800000000007</v>
      </c>
      <c r="E191" s="1">
        <v>0</v>
      </c>
      <c r="F191" s="1">
        <v>0</v>
      </c>
      <c r="G191" s="2">
        <f t="shared" si="0"/>
        <v>3273.9147000000003</v>
      </c>
      <c r="H191" s="2">
        <f t="shared" si="1"/>
        <v>0.71000000000060481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1294.71</v>
      </c>
      <c r="D192" s="1">
        <f>'PR-RAS'!E196</f>
        <v>1371.59</v>
      </c>
      <c r="E192" s="1">
        <v>0</v>
      </c>
      <c r="F192" s="1">
        <v>0</v>
      </c>
      <c r="G192" s="2">
        <f t="shared" si="0"/>
        <v>771.23698999999999</v>
      </c>
      <c r="H192" s="2">
        <f t="shared" si="1"/>
        <v>0.70000000000004547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1294.71</v>
      </c>
      <c r="D206" s="1">
        <f>'PR-RAS'!E210</f>
        <v>1371.59</v>
      </c>
      <c r="E206" s="1">
        <v>0</v>
      </c>
      <c r="F206" s="1">
        <v>0</v>
      </c>
      <c r="G206" s="2">
        <f t="shared" si="0"/>
        <v>827.76744999999994</v>
      </c>
      <c r="H206" s="2">
        <f t="shared" si="1"/>
        <v>0.70000000000004547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1281.75</v>
      </c>
      <c r="D207" s="1">
        <f>'PR-RAS'!E211</f>
        <v>1350.11</v>
      </c>
      <c r="E207" s="1">
        <v>0</v>
      </c>
      <c r="F207" s="1">
        <v>0</v>
      </c>
      <c r="G207" s="2">
        <f t="shared" si="0"/>
        <v>820.28581999999994</v>
      </c>
      <c r="H207" s="2">
        <f t="shared" si="1"/>
        <v>0.35999999999989996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12.96</v>
      </c>
      <c r="D209" s="1">
        <f>'PR-RAS'!E213</f>
        <v>21.48</v>
      </c>
      <c r="E209" s="1">
        <v>0</v>
      </c>
      <c r="F209" s="1">
        <v>0</v>
      </c>
      <c r="G209" s="2">
        <f t="shared" si="0"/>
        <v>11.631359999999999</v>
      </c>
      <c r="H209" s="2">
        <f t="shared" si="1"/>
        <v>0.51999999999999957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68571.709999999992</v>
      </c>
      <c r="D248" s="1">
        <f>'PR-RAS'!E252</f>
        <v>76100.83</v>
      </c>
      <c r="E248" s="1">
        <v>0</v>
      </c>
      <c r="F248" s="1">
        <v>0</v>
      </c>
      <c r="G248" s="2">
        <f t="shared" si="0"/>
        <v>54531.022389999998</v>
      </c>
      <c r="H248" s="2">
        <f t="shared" si="1"/>
        <v>0.46000000000640284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68571.709999999992</v>
      </c>
      <c r="D255" s="1">
        <f>'PR-RAS'!E259</f>
        <v>76100.83</v>
      </c>
      <c r="E255" s="1">
        <v>0</v>
      </c>
      <c r="F255" s="1">
        <v>0</v>
      </c>
      <c r="G255" s="2">
        <f t="shared" si="0"/>
        <v>56076.435980000002</v>
      </c>
      <c r="H255" s="2">
        <f t="shared" si="1"/>
        <v>0.46000000000640284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64001.14</v>
      </c>
      <c r="D256" s="1">
        <f>'PR-RAS'!E260</f>
        <v>64599.839999999997</v>
      </c>
      <c r="E256" s="1">
        <v>0</v>
      </c>
      <c r="F256" s="1">
        <v>0</v>
      </c>
      <c r="G256" s="2">
        <f t="shared" si="0"/>
        <v>49266.2091</v>
      </c>
      <c r="H256" s="2">
        <f t="shared" si="1"/>
        <v>0.30000000000291038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4570.57</v>
      </c>
      <c r="D257" s="1">
        <f>'PR-RAS'!E261</f>
        <v>11500.99</v>
      </c>
      <c r="E257" s="1">
        <v>0</v>
      </c>
      <c r="F257" s="1">
        <v>0</v>
      </c>
      <c r="G257" s="2">
        <f t="shared" si="0"/>
        <v>7058.5727999999999</v>
      </c>
      <c r="H257" s="2">
        <f t="shared" si="1"/>
        <v>0.44000000000050932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154.99</v>
      </c>
      <c r="D259" s="1">
        <f>'PR-RAS'!E263</f>
        <v>196.3</v>
      </c>
      <c r="E259" s="1">
        <v>0</v>
      </c>
      <c r="F259" s="1">
        <v>0</v>
      </c>
      <c r="G259" s="2">
        <f t="shared" si="0"/>
        <v>141.27822</v>
      </c>
      <c r="H259" s="2">
        <f t="shared" si="1"/>
        <v>0.31000000000000227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154.99</v>
      </c>
      <c r="D260" s="1">
        <f>'PR-RAS'!E264</f>
        <v>196.3</v>
      </c>
      <c r="E260" s="1">
        <v>0</v>
      </c>
      <c r="F260" s="1">
        <v>0</v>
      </c>
      <c r="G260" s="2">
        <f t="shared" si="0"/>
        <v>141.82581000000002</v>
      </c>
      <c r="H260" s="2">
        <f t="shared" si="1"/>
        <v>0.31000000000000227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154.99</v>
      </c>
      <c r="D262" s="1">
        <f>'PR-RAS'!E266</f>
        <v>196.3</v>
      </c>
      <c r="E262" s="1">
        <v>0</v>
      </c>
      <c r="F262" s="1">
        <v>0</v>
      </c>
      <c r="G262" s="2">
        <f t="shared" si="0"/>
        <v>142.92099000000002</v>
      </c>
      <c r="H262" s="2">
        <f t="shared" si="1"/>
        <v>0.31000000000000227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1749776.42</v>
      </c>
      <c r="D285" s="1">
        <f>'PR-RAS'!E289</f>
        <v>2231784.1799999997</v>
      </c>
      <c r="E285" s="1">
        <v>0</v>
      </c>
      <c r="F285" s="1">
        <v>0</v>
      </c>
      <c r="G285" s="2">
        <f t="shared" si="8"/>
        <v>1764589.9175199997</v>
      </c>
      <c r="H285" s="2">
        <f t="shared" si="9"/>
        <v>0.59999999962747097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73635.940000000177</v>
      </c>
      <c r="D286" s="1">
        <f>'PR-RAS'!E290</f>
        <v>52379.69000000041</v>
      </c>
      <c r="E286" s="1">
        <v>0</v>
      </c>
      <c r="F286" s="1">
        <v>0</v>
      </c>
      <c r="G286" s="2">
        <f t="shared" si="8"/>
        <v>50842.666200000276</v>
      </c>
      <c r="H286" s="2">
        <f t="shared" si="9"/>
        <v>0.36999999941326678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71504.47</v>
      </c>
      <c r="D288" s="1">
        <f>'PR-RAS'!E292</f>
        <v>145140.41</v>
      </c>
      <c r="E288" s="1">
        <v>0</v>
      </c>
      <c r="F288" s="1">
        <v>0</v>
      </c>
      <c r="G288" s="2">
        <f t="shared" si="8"/>
        <v>103832.37823</v>
      </c>
      <c r="H288" s="2">
        <f t="shared" si="9"/>
        <v>0.88000000000465661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1626.36</v>
      </c>
      <c r="D290" s="1">
        <f>'PR-RAS'!E294</f>
        <v>1773</v>
      </c>
      <c r="E290" s="1">
        <v>0</v>
      </c>
      <c r="F290" s="1">
        <v>0</v>
      </c>
      <c r="G290" s="2">
        <f t="shared" si="8"/>
        <v>1494.8120399999998</v>
      </c>
      <c r="H290" s="2">
        <f t="shared" si="9"/>
        <v>0.35999999999989996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1626.36</v>
      </c>
      <c r="D291" s="1">
        <f>'PR-RAS'!E295</f>
        <v>1773</v>
      </c>
      <c r="E291" s="1">
        <v>0</v>
      </c>
      <c r="F291" s="1">
        <v>0</v>
      </c>
      <c r="G291" s="2">
        <f t="shared" si="8"/>
        <v>1499.9843999999998</v>
      </c>
      <c r="H291" s="2">
        <f t="shared" si="9"/>
        <v>0.35999999999989996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5850</v>
      </c>
      <c r="E293" s="1">
        <v>0</v>
      </c>
      <c r="F293" s="1">
        <v>0</v>
      </c>
      <c r="G293" s="2">
        <f t="shared" si="8"/>
        <v>3416.3999999999996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5850</v>
      </c>
      <c r="E306" s="1">
        <v>0</v>
      </c>
      <c r="F306" s="1">
        <v>0</v>
      </c>
      <c r="G306" s="2">
        <f t="shared" si="8"/>
        <v>3568.5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5850</v>
      </c>
      <c r="E321" s="1">
        <v>0</v>
      </c>
      <c r="F321" s="1">
        <v>0</v>
      </c>
      <c r="G321" s="2">
        <f t="shared" si="8"/>
        <v>3744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5850</v>
      </c>
      <c r="E322" s="1">
        <v>0</v>
      </c>
      <c r="F322" s="1">
        <v>0</v>
      </c>
      <c r="G322" s="2">
        <f t="shared" si="8"/>
        <v>3755.7000000000003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41607.049999999996</v>
      </c>
      <c r="D345" s="1">
        <f>'PR-RAS'!E350</f>
        <v>43821.440000000002</v>
      </c>
      <c r="E345" s="1">
        <v>0</v>
      </c>
      <c r="F345" s="1">
        <v>0</v>
      </c>
      <c r="G345" s="2">
        <f t="shared" si="8"/>
        <v>44461.975919999997</v>
      </c>
      <c r="H345" s="2">
        <f t="shared" si="9"/>
        <v>0.48999999999796273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41607.049999999996</v>
      </c>
      <c r="D358" s="1">
        <f>'PR-RAS'!E363</f>
        <v>43821.440000000002</v>
      </c>
      <c r="E358" s="1">
        <v>0</v>
      </c>
      <c r="F358" s="1">
        <v>0</v>
      </c>
      <c r="G358" s="2">
        <f t="shared" si="8"/>
        <v>46142.225009999995</v>
      </c>
      <c r="H358" s="2">
        <f t="shared" si="9"/>
        <v>0.48999999999796273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30069.079999999998</v>
      </c>
      <c r="D364" s="1">
        <f>'PR-RAS'!E369</f>
        <v>3381.79</v>
      </c>
      <c r="E364" s="1">
        <v>0</v>
      </c>
      <c r="F364" s="1">
        <v>0</v>
      </c>
      <c r="G364" s="2">
        <f t="shared" si="8"/>
        <v>13370.255579999999</v>
      </c>
      <c r="H364" s="2">
        <f t="shared" si="9"/>
        <v>0.28999999999814463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19368.93</v>
      </c>
      <c r="D365" s="1">
        <f>'PR-RAS'!E370</f>
        <v>343.98</v>
      </c>
      <c r="E365" s="1">
        <v>0</v>
      </c>
      <c r="F365" s="1">
        <v>0</v>
      </c>
      <c r="G365" s="2">
        <f t="shared" si="8"/>
        <v>7300.7079599999997</v>
      </c>
      <c r="H365" s="2">
        <f t="shared" si="9"/>
        <v>8.9999999999690772E-2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423</v>
      </c>
      <c r="E366" s="1">
        <v>0</v>
      </c>
      <c r="F366" s="1">
        <v>0</v>
      </c>
      <c r="G366" s="2">
        <f t="shared" si="8"/>
        <v>308.79000000000002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1592.56</v>
      </c>
      <c r="E367" s="1">
        <v>0</v>
      </c>
      <c r="F367" s="1">
        <v>0</v>
      </c>
      <c r="G367" s="2">
        <f t="shared" si="8"/>
        <v>1165.7539199999999</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10020.879999999999</v>
      </c>
      <c r="D370" s="1">
        <f>'PR-RAS'!E375</f>
        <v>1022.25</v>
      </c>
      <c r="E370" s="1">
        <v>0</v>
      </c>
      <c r="F370" s="1">
        <v>0</v>
      </c>
      <c r="G370" s="2">
        <f t="shared" si="8"/>
        <v>4452.1252199999999</v>
      </c>
      <c r="H370" s="2">
        <f t="shared" si="9"/>
        <v>0.37000000000080036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679.27</v>
      </c>
      <c r="D371" s="1">
        <f>'PR-RAS'!E376</f>
        <v>0</v>
      </c>
      <c r="E371" s="1">
        <v>0</v>
      </c>
      <c r="F371" s="1">
        <v>0</v>
      </c>
      <c r="G371" s="2">
        <f t="shared" si="8"/>
        <v>251.32989999999998</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40245.51</v>
      </c>
      <c r="E373" s="1">
        <v>0</v>
      </c>
      <c r="F373" s="1">
        <v>0</v>
      </c>
      <c r="G373" s="2">
        <f t="shared" si="8"/>
        <v>29942.659440000003</v>
      </c>
      <c r="H373" s="2">
        <f t="shared" si="9"/>
        <v>0.48999999999796273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40245.51</v>
      </c>
      <c r="E374" s="1">
        <v>0</v>
      </c>
      <c r="F374" s="1">
        <v>0</v>
      </c>
      <c r="G374" s="2">
        <f t="shared" si="8"/>
        <v>30023.150460000001</v>
      </c>
      <c r="H374" s="2">
        <f t="shared" si="9"/>
        <v>0.48999999999796273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11537.97</v>
      </c>
      <c r="D378" s="1">
        <f>'PR-RAS'!E383</f>
        <v>194.14</v>
      </c>
      <c r="E378" s="1">
        <v>0</v>
      </c>
      <c r="F378" s="1">
        <v>0</v>
      </c>
      <c r="G378" s="2">
        <f t="shared" si="8"/>
        <v>4496.19625</v>
      </c>
      <c r="H378" s="2">
        <f t="shared" si="9"/>
        <v>0.17000000000064119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11537.97</v>
      </c>
      <c r="D379" s="1">
        <f>'PR-RAS'!E384</f>
        <v>194.14</v>
      </c>
      <c r="E379" s="1">
        <v>0</v>
      </c>
      <c r="F379" s="1">
        <v>0</v>
      </c>
      <c r="G379" s="2">
        <f t="shared" si="8"/>
        <v>4508.1225000000004</v>
      </c>
      <c r="H379" s="2">
        <f t="shared" si="9"/>
        <v>0.17000000000064119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41607.049999999996</v>
      </c>
      <c r="D403" s="1">
        <f>'PR-RAS'!E408</f>
        <v>37971.440000000002</v>
      </c>
      <c r="E403" s="1">
        <v>0</v>
      </c>
      <c r="F403" s="1">
        <v>0</v>
      </c>
      <c r="G403" s="2">
        <f t="shared" si="8"/>
        <v>47255.071859999996</v>
      </c>
      <c r="H403" s="2">
        <f t="shared" si="9"/>
        <v>0.48999999999796273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31258.15</v>
      </c>
      <c r="D405" s="1">
        <f>'PR-RAS'!E410</f>
        <v>72865.2</v>
      </c>
      <c r="E405" s="1">
        <v>0</v>
      </c>
      <c r="F405" s="1">
        <v>0</v>
      </c>
      <c r="G405" s="2">
        <f t="shared" si="8"/>
        <v>71503.374200000006</v>
      </c>
      <c r="H405" s="2">
        <f t="shared" si="9"/>
        <v>0.34999999999854481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1823412.36</v>
      </c>
      <c r="D407" s="1">
        <f>'PR-RAS'!E412</f>
        <v>2290013.87</v>
      </c>
      <c r="E407" s="1">
        <v>0</v>
      </c>
      <c r="F407" s="1">
        <v>0</v>
      </c>
      <c r="G407" s="2">
        <f t="shared" si="8"/>
        <v>2599796.6806000005</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1791383.47</v>
      </c>
      <c r="D408" s="1">
        <f>'PR-RAS'!E413</f>
        <v>2275605.6199999996</v>
      </c>
      <c r="E408" s="1">
        <v>0</v>
      </c>
      <c r="F408" s="1">
        <v>0</v>
      </c>
      <c r="G408" s="2">
        <f t="shared" si="8"/>
        <v>2581436.0469699996</v>
      </c>
      <c r="H408" s="2">
        <f t="shared" si="9"/>
        <v>0.8500000003259629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32028.89000000013</v>
      </c>
      <c r="D409" s="1">
        <f>'PR-RAS'!E414</f>
        <v>14408.250000000466</v>
      </c>
      <c r="E409" s="1">
        <v>0</v>
      </c>
      <c r="F409" s="1">
        <v>0</v>
      </c>
      <c r="G409" s="2">
        <f t="shared" si="8"/>
        <v>24824.919120000432</v>
      </c>
      <c r="H409" s="2">
        <f t="shared" si="9"/>
        <v>0.36000000033527613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40246.32</v>
      </c>
      <c r="D411" s="1">
        <f>'PR-RAS'!E416</f>
        <v>72275.210000000006</v>
      </c>
      <c r="E411" s="1">
        <v>0</v>
      </c>
      <c r="F411" s="1">
        <v>0</v>
      </c>
      <c r="G411" s="2">
        <f t="shared" si="8"/>
        <v>75766.663400000005</v>
      </c>
      <c r="H411" s="2">
        <f t="shared" si="9"/>
        <v>0.5300000000061118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1626.36</v>
      </c>
      <c r="D413" s="1">
        <f>'PR-RAS'!E418</f>
        <v>1773</v>
      </c>
      <c r="E413" s="1">
        <v>0</v>
      </c>
      <c r="F413" s="1">
        <v>0</v>
      </c>
      <c r="G413" s="2">
        <f t="shared" si="8"/>
        <v>2131.0123199999998</v>
      </c>
      <c r="H413" s="2">
        <f t="shared" si="9"/>
        <v>0.35999999999989996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1823412.36</v>
      </c>
      <c r="D633" s="1">
        <f>'PR-RAS'!E639</f>
        <v>2290013.87</v>
      </c>
      <c r="E633" s="1">
        <v>0</v>
      </c>
      <c r="F633" s="1">
        <v>0</v>
      </c>
      <c r="G633" s="2">
        <f t="shared" si="10"/>
        <v>4046974.1432000003</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1791383.47</v>
      </c>
      <c r="D634" s="1">
        <f>'PR-RAS'!E640</f>
        <v>2275605.6199999996</v>
      </c>
      <c r="E634" s="1">
        <v>0</v>
      </c>
      <c r="F634" s="1">
        <v>0</v>
      </c>
      <c r="G634" s="2">
        <f t="shared" si="10"/>
        <v>4014862.4514299994</v>
      </c>
      <c r="H634" s="2">
        <f t="shared" si="11"/>
        <v>0.8500000003259629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32028.89000000013</v>
      </c>
      <c r="D635" s="1">
        <f>'PR-RAS'!E641</f>
        <v>14408.250000000466</v>
      </c>
      <c r="E635" s="1">
        <v>0</v>
      </c>
      <c r="F635" s="1">
        <v>0</v>
      </c>
      <c r="G635" s="2">
        <f t="shared" si="10"/>
        <v>38575.977260000676</v>
      </c>
      <c r="H635" s="2">
        <f t="shared" si="11"/>
        <v>0.36000000033527613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40246.32</v>
      </c>
      <c r="D637" s="1">
        <f>'PR-RAS'!E643</f>
        <v>72275.210000000006</v>
      </c>
      <c r="E637" s="1">
        <v>0</v>
      </c>
      <c r="F637" s="1">
        <v>0</v>
      </c>
      <c r="G637" s="2">
        <f t="shared" si="10"/>
        <v>117530.72664000001</v>
      </c>
      <c r="H637" s="2">
        <f t="shared" si="11"/>
        <v>0.5300000000061118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72275.210000000137</v>
      </c>
      <c r="D639" s="1">
        <f>'PR-RAS'!E645</f>
        <v>86683.460000000472</v>
      </c>
      <c r="E639" s="1">
        <v>0</v>
      </c>
      <c r="F639" s="1">
        <v>0</v>
      </c>
      <c r="G639" s="2">
        <f t="shared" si="10"/>
        <v>156719.67894000068</v>
      </c>
      <c r="H639" s="2">
        <f t="shared" si="11"/>
        <v>0.67000000060943421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130062.28</v>
      </c>
      <c r="D641" s="1">
        <f>'PR-RAS'!E647</f>
        <v>150452.25</v>
      </c>
      <c r="E641" s="1">
        <v>0</v>
      </c>
      <c r="F641" s="1">
        <v>0</v>
      </c>
      <c r="G641" s="2">
        <f t="shared" si="10"/>
        <v>275818.73920000001</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50305</v>
      </c>
      <c r="D642" s="1">
        <f>'PR-RAS'!E649</f>
        <v>91394.43</v>
      </c>
      <c r="E642" s="1">
        <v>0</v>
      </c>
      <c r="F642" s="1">
        <v>0</v>
      </c>
      <c r="G642" s="2">
        <f t="shared" si="10"/>
        <v>149413.16425999999</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482845.67</v>
      </c>
      <c r="D643" s="1">
        <f>'PR-RAS'!E650</f>
        <v>548193.04</v>
      </c>
      <c r="E643" s="1">
        <v>0</v>
      </c>
      <c r="F643" s="1">
        <v>0</v>
      </c>
      <c r="G643" s="2">
        <f t="shared" si="10"/>
        <v>1013866.7835</v>
      </c>
      <c r="H643" s="2">
        <f t="shared" si="11"/>
        <v>0.37000000005355105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441756.24</v>
      </c>
      <c r="D644" s="1">
        <f>'PR-RAS'!E651</f>
        <v>542407.27</v>
      </c>
      <c r="E644" s="1">
        <v>0</v>
      </c>
      <c r="F644" s="1">
        <v>0</v>
      </c>
      <c r="G644" s="2">
        <f t="shared" si="10"/>
        <v>981585.01154000009</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91394.429999999935</v>
      </c>
      <c r="D645" s="1">
        <f>'PR-RAS'!E652</f>
        <v>97180.199999999953</v>
      </c>
      <c r="E645" s="1">
        <v>0</v>
      </c>
      <c r="F645" s="1">
        <v>0</v>
      </c>
      <c r="G645" s="2">
        <f t="shared" si="10"/>
        <v>184026.1105199999</v>
      </c>
      <c r="H645" s="2">
        <f t="shared" si="11"/>
        <v>0.62999999988824129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72</v>
      </c>
      <c r="E647" s="1">
        <v>0</v>
      </c>
      <c r="F647" s="1">
        <v>0</v>
      </c>
      <c r="G647" s="2">
        <f t="shared" si="10"/>
        <v>138.89000000000001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71</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1456701.81</v>
      </c>
      <c r="D668" s="1">
        <f>'PR-RAS'!E675</f>
        <v>1876868.59</v>
      </c>
      <c r="E668" s="1">
        <v>0</v>
      </c>
      <c r="F668" s="1">
        <v>0</v>
      </c>
      <c r="G668" s="2">
        <f t="shared" si="10"/>
        <v>3475362.8063300005</v>
      </c>
      <c r="H668" s="2">
        <f t="shared" si="11"/>
        <v>0.59999999986030161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389</v>
      </c>
      <c r="D703" s="1">
        <f>'PR-RAS'!E710</f>
        <v>122.07</v>
      </c>
      <c r="E703" s="1">
        <v>0</v>
      </c>
      <c r="F703" s="1">
        <v>0</v>
      </c>
      <c r="G703" s="2">
        <f t="shared" si="10"/>
        <v>444.46427999999997</v>
      </c>
      <c r="H703" s="2">
        <f t="shared" si="11"/>
        <v>6.9999999999993179E-2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2576</v>
      </c>
      <c r="D705" s="1">
        <f>'PR-RAS'!E712</f>
        <v>0</v>
      </c>
      <c r="E705" s="1">
        <v>0</v>
      </c>
      <c r="F705" s="1">
        <v>0</v>
      </c>
      <c r="G705" s="2">
        <f t="shared" si="10"/>
        <v>1813.5039999999999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2342.3000000000002</v>
      </c>
      <c r="E709" s="1">
        <v>0</v>
      </c>
      <c r="F709" s="1">
        <v>0</v>
      </c>
      <c r="G709" s="2">
        <f t="shared" si="10"/>
        <v>3316.6968000000002</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2916.33</v>
      </c>
      <c r="D710" s="1">
        <f>'PR-RAS'!E717</f>
        <v>2648.64</v>
      </c>
      <c r="E710" s="1">
        <v>0</v>
      </c>
      <c r="F710" s="1">
        <v>0</v>
      </c>
      <c r="G710" s="2">
        <f t="shared" si="10"/>
        <v>5823.44949</v>
      </c>
      <c r="H710" s="2">
        <f t="shared" si="11"/>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31426.99</v>
      </c>
      <c r="D711" s="1">
        <f>'PR-RAS'!E718</f>
        <v>34951.800000000003</v>
      </c>
      <c r="E711" s="1">
        <v>0</v>
      </c>
      <c r="F711" s="1">
        <v>0</v>
      </c>
      <c r="G711" s="2">
        <f t="shared" si="10"/>
        <v>71944.718900000007</v>
      </c>
      <c r="H711" s="2">
        <f t="shared" si="11"/>
        <v>0.20999999999548891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1779.7</v>
      </c>
      <c r="D713" s="1">
        <f>'PR-RAS'!E720</f>
        <v>4523.1000000000004</v>
      </c>
      <c r="E713" s="1">
        <v>0</v>
      </c>
      <c r="F713" s="1">
        <v>0</v>
      </c>
      <c r="G713" s="2">
        <f t="shared" si="10"/>
        <v>7708.0408000000007</v>
      </c>
      <c r="H713" s="2">
        <f t="shared" si="11"/>
        <v>0.40000000000031832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580.98</v>
      </c>
      <c r="D714" s="1">
        <f>'PR-RAS'!E721</f>
        <v>703.53</v>
      </c>
      <c r="E714" s="1">
        <v>0</v>
      </c>
      <c r="F714" s="1">
        <v>0</v>
      </c>
      <c r="G714" s="2">
        <f t="shared" si="10"/>
        <v>1417.4725199999998</v>
      </c>
      <c r="H714" s="2">
        <f t="shared" si="11"/>
        <v>0.49000000000000909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37224.769999999997</v>
      </c>
      <c r="D715" s="1">
        <f>'PR-RAS'!E722</f>
        <v>34034.1</v>
      </c>
      <c r="E715" s="1">
        <v>0</v>
      </c>
      <c r="F715" s="1">
        <v>0</v>
      </c>
      <c r="G715" s="2">
        <f t="shared" si="10"/>
        <v>75179.18058</v>
      </c>
      <c r="H715" s="2">
        <f t="shared" si="11"/>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6826.79</v>
      </c>
      <c r="D716" s="1">
        <f>'PR-RAS'!E723</f>
        <v>19246.599999999999</v>
      </c>
      <c r="E716" s="1">
        <v>0</v>
      </c>
      <c r="F716" s="1">
        <v>0</v>
      </c>
      <c r="G716" s="2">
        <f t="shared" si="10"/>
        <v>32403.792849999998</v>
      </c>
      <c r="H716" s="2">
        <f t="shared" si="11"/>
        <v>0.61000000000149157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3976.12</v>
      </c>
      <c r="D717" s="1">
        <f>'PR-RAS'!E724</f>
        <v>0</v>
      </c>
      <c r="E717" s="1">
        <v>0</v>
      </c>
      <c r="F717" s="1">
        <v>0</v>
      </c>
      <c r="G717" s="2">
        <f t="shared" si="10"/>
        <v>2846.9019199999998</v>
      </c>
      <c r="H717" s="2">
        <f t="shared" si="11"/>
        <v>0.11999999999989086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5841.98</v>
      </c>
      <c r="D718" s="1">
        <f>'PR-RAS'!E725</f>
        <v>1337.23</v>
      </c>
      <c r="E718" s="1">
        <v>0</v>
      </c>
      <c r="F718" s="1">
        <v>0</v>
      </c>
      <c r="G718" s="2">
        <f t="shared" si="10"/>
        <v>6106.2874799999991</v>
      </c>
      <c r="H718" s="2">
        <f t="shared" si="11"/>
        <v>0.25000000000045475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556.37</v>
      </c>
      <c r="D719" s="1">
        <f>'PR-RAS'!E726</f>
        <v>0</v>
      </c>
      <c r="E719" s="1">
        <v>0</v>
      </c>
      <c r="F719" s="1">
        <v>0</v>
      </c>
      <c r="G719" s="2">
        <f t="shared" si="10"/>
        <v>399.47366</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64001.14</v>
      </c>
      <c r="D816" s="1">
        <f>'PR-RAS'!E823</f>
        <v>64599.839999999997</v>
      </c>
      <c r="E816" s="1">
        <v>0</v>
      </c>
      <c r="F816" s="1">
        <v>0</v>
      </c>
      <c r="G816" s="2">
        <f t="shared" si="18"/>
        <v>157458.66829999999</v>
      </c>
      <c r="H816" s="2">
        <f t="shared" si="19"/>
        <v>0.30000000000291038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1872</v>
      </c>
      <c r="D817" s="1">
        <f>'PR-RAS'!E824</f>
        <v>3368.6</v>
      </c>
      <c r="E817" s="1">
        <v>0</v>
      </c>
      <c r="F817" s="1">
        <v>0</v>
      </c>
      <c r="G817" s="2">
        <f t="shared" si="18"/>
        <v>7025.1072000000004</v>
      </c>
      <c r="H817" s="2">
        <f t="shared" si="19"/>
        <v>0.40000000000009095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2698.57</v>
      </c>
      <c r="D821" s="1">
        <f>'PR-RAS'!E828</f>
        <v>8132.39</v>
      </c>
      <c r="E821" s="1">
        <v>0</v>
      </c>
      <c r="F821" s="1">
        <v>0</v>
      </c>
      <c r="G821" s="2">
        <f t="shared" si="18"/>
        <v>15549.947</v>
      </c>
      <c r="H821" s="2">
        <f t="shared" si="19"/>
        <v>0.82000000000016371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854014.96</v>
      </c>
      <c r="D984" s="6">
        <f>BILANCA!E6</f>
        <v>867509.46</v>
      </c>
      <c r="E984" s="6">
        <v>0</v>
      </c>
      <c r="F984" s="6">
        <v>0</v>
      </c>
      <c r="G984" s="7">
        <f t="shared" ref="G984:G1241" si="22">B984/1000*C984+B984/500*D984</f>
        <v>2589.03388</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610517.55999999994</v>
      </c>
      <c r="D985" s="1">
        <f>BILANCA!E7</f>
        <v>614266.78</v>
      </c>
      <c r="E985" s="1">
        <v>0</v>
      </c>
      <c r="F985" s="1">
        <v>0</v>
      </c>
      <c r="G985" s="2">
        <f t="shared" si="22"/>
        <v>3678.1022400000002</v>
      </c>
      <c r="H985" s="2">
        <f t="shared" si="19"/>
        <v>0.66000000003259629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610517.55999999994</v>
      </c>
      <c r="D990" s="1">
        <f>BILANCA!E12</f>
        <v>614266.78</v>
      </c>
      <c r="E990" s="1">
        <v>0</v>
      </c>
      <c r="F990" s="1">
        <v>0</v>
      </c>
      <c r="G990" s="2">
        <f t="shared" si="22"/>
        <v>12873.357840000001</v>
      </c>
      <c r="H990" s="2">
        <f t="shared" si="19"/>
        <v>0.66000000003259629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461632.76</v>
      </c>
      <c r="D991" s="1">
        <f>BILANCA!E13</f>
        <v>400185.82000000007</v>
      </c>
      <c r="E991" s="1">
        <v>0</v>
      </c>
      <c r="F991" s="1">
        <v>0</v>
      </c>
      <c r="G991" s="2">
        <f t="shared" si="22"/>
        <v>10096.035200000002</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1587526.04</v>
      </c>
      <c r="D993" s="1">
        <f>BILANCA!E15</f>
        <v>1587526.04</v>
      </c>
      <c r="E993" s="1">
        <v>0</v>
      </c>
      <c r="F993" s="1">
        <v>0</v>
      </c>
      <c r="G993" s="2">
        <f t="shared" si="22"/>
        <v>47625.781200000005</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1125893.28</v>
      </c>
      <c r="D996" s="1">
        <f>BILANCA!E18</f>
        <v>1187340.22</v>
      </c>
      <c r="E996" s="1">
        <v>0</v>
      </c>
      <c r="F996" s="1">
        <v>0</v>
      </c>
      <c r="G996" s="2">
        <f t="shared" si="22"/>
        <v>45507.458359999997</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135909.47</v>
      </c>
      <c r="D997" s="1">
        <f>BILANCA!E19</f>
        <v>172712.26</v>
      </c>
      <c r="E997" s="1">
        <v>0</v>
      </c>
      <c r="F997" s="1">
        <v>0</v>
      </c>
      <c r="G997" s="2">
        <f t="shared" si="22"/>
        <v>6738.6758600000003</v>
      </c>
      <c r="H997" s="2">
        <f t="shared" si="19"/>
        <v>0.73000000001047738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173350.03</v>
      </c>
      <c r="D998" s="1">
        <f>BILANCA!E20</f>
        <v>263778.84000000003</v>
      </c>
      <c r="E998" s="1">
        <v>0</v>
      </c>
      <c r="F998" s="1">
        <v>0</v>
      </c>
      <c r="G998" s="2">
        <f t="shared" si="22"/>
        <v>10513.61565</v>
      </c>
      <c r="H998" s="2">
        <f t="shared" si="19"/>
        <v>0.18999999997322448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3266.45</v>
      </c>
      <c r="D999" s="1">
        <f>BILANCA!E21</f>
        <v>3689.45</v>
      </c>
      <c r="E999" s="1">
        <v>0</v>
      </c>
      <c r="F999" s="1">
        <v>0</v>
      </c>
      <c r="G999" s="2">
        <f t="shared" si="22"/>
        <v>170.32560000000001</v>
      </c>
      <c r="H999" s="2">
        <f t="shared" si="19"/>
        <v>0.8999999999996362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25617.58</v>
      </c>
      <c r="D1000" s="1">
        <f>BILANCA!E22</f>
        <v>27210.14</v>
      </c>
      <c r="E1000" s="1">
        <v>0</v>
      </c>
      <c r="F1000" s="1">
        <v>0</v>
      </c>
      <c r="G1000" s="2">
        <f t="shared" si="22"/>
        <v>1360.6436200000001</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170.12</v>
      </c>
      <c r="D1001" s="1">
        <f>BILANCA!E23</f>
        <v>170.12</v>
      </c>
      <c r="E1001" s="1">
        <v>0</v>
      </c>
      <c r="F1001" s="1">
        <v>0</v>
      </c>
      <c r="G1001" s="2">
        <f t="shared" si="22"/>
        <v>9.1864799999999995</v>
      </c>
      <c r="H1001" s="2">
        <f t="shared" si="19"/>
        <v>0.24000000000000909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6295.6</v>
      </c>
      <c r="D1002" s="1">
        <f>BILANCA!E24</f>
        <v>6295.6</v>
      </c>
      <c r="E1002" s="1">
        <v>0</v>
      </c>
      <c r="F1002" s="1">
        <v>0</v>
      </c>
      <c r="G1002" s="2">
        <f t="shared" si="22"/>
        <v>358.8492</v>
      </c>
      <c r="H1002" s="2">
        <f t="shared" si="19"/>
        <v>0.7999999999992724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24718.18</v>
      </c>
      <c r="D1003" s="1">
        <f>BILANCA!E25</f>
        <v>25740.43</v>
      </c>
      <c r="E1003" s="1">
        <v>0</v>
      </c>
      <c r="F1003" s="1">
        <v>0</v>
      </c>
      <c r="G1003" s="2">
        <f t="shared" si="22"/>
        <v>1523.9808000000003</v>
      </c>
      <c r="H1003" s="2">
        <f t="shared" si="19"/>
        <v>0.61000000000058208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44692.11</v>
      </c>
      <c r="D1004" s="1">
        <f>BILANCA!E26</f>
        <v>44692.11</v>
      </c>
      <c r="E1004" s="1">
        <v>0</v>
      </c>
      <c r="F1004" s="1">
        <v>0</v>
      </c>
      <c r="G1004" s="2">
        <f t="shared" si="22"/>
        <v>2815.6029300000005</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142200.6</v>
      </c>
      <c r="D1006" s="1">
        <f>BILANCA!E28</f>
        <v>198864.43</v>
      </c>
      <c r="E1006" s="1">
        <v>0</v>
      </c>
      <c r="F1006" s="1">
        <v>0</v>
      </c>
      <c r="G1006" s="2">
        <f t="shared" si="22"/>
        <v>12418.37758</v>
      </c>
      <c r="H1006" s="2">
        <f t="shared" si="19"/>
        <v>0.82999999998719431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1.0000000002037268E-2</v>
      </c>
      <c r="D1007" s="1">
        <f>BILANCA!E29</f>
        <v>28507.239999999998</v>
      </c>
      <c r="E1007" s="1">
        <v>0</v>
      </c>
      <c r="F1007" s="1">
        <v>0</v>
      </c>
      <c r="G1007" s="2">
        <f t="shared" si="22"/>
        <v>1368.3477600000001</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20662.650000000001</v>
      </c>
      <c r="D1008" s="1">
        <f>BILANCA!E30</f>
        <v>40245.519999999997</v>
      </c>
      <c r="E1008" s="1">
        <v>0</v>
      </c>
      <c r="F1008" s="1">
        <v>0</v>
      </c>
      <c r="G1008" s="2">
        <f t="shared" si="22"/>
        <v>2528.8422499999997</v>
      </c>
      <c r="H1008" s="2">
        <f t="shared" si="19"/>
        <v>0.83000000000174623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20662.64</v>
      </c>
      <c r="D1012" s="1">
        <f>BILANCA!E34</f>
        <v>11738.28</v>
      </c>
      <c r="E1012" s="1">
        <v>0</v>
      </c>
      <c r="F1012" s="1">
        <v>0</v>
      </c>
      <c r="G1012" s="2">
        <f t="shared" si="22"/>
        <v>1280.0368000000001</v>
      </c>
      <c r="H1012" s="2">
        <f t="shared" si="19"/>
        <v>0.64000000000123691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12627.34</v>
      </c>
      <c r="D1013" s="1">
        <f>BILANCA!E35</f>
        <v>12513.48</v>
      </c>
      <c r="E1013" s="1">
        <v>0</v>
      </c>
      <c r="F1013" s="1">
        <v>0</v>
      </c>
      <c r="G1013" s="2">
        <f t="shared" si="22"/>
        <v>1129.6289999999999</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14036.72</v>
      </c>
      <c r="D1014" s="1">
        <f>BILANCA!E36</f>
        <v>14036.72</v>
      </c>
      <c r="E1014" s="1">
        <v>0</v>
      </c>
      <c r="F1014" s="1">
        <v>0</v>
      </c>
      <c r="G1014" s="2">
        <f t="shared" si="22"/>
        <v>1305.4149599999998</v>
      </c>
      <c r="H1014" s="2">
        <f t="shared" si="19"/>
        <v>0.56000000000130967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1409.38</v>
      </c>
      <c r="D1018" s="1">
        <f>BILANCA!E40</f>
        <v>1523.24</v>
      </c>
      <c r="E1018" s="1">
        <v>0</v>
      </c>
      <c r="F1018" s="1">
        <v>0</v>
      </c>
      <c r="G1018" s="2">
        <f t="shared" si="22"/>
        <v>155.95510000000002</v>
      </c>
      <c r="H1018" s="2">
        <f t="shared" si="19"/>
        <v>0.62000000000011823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347.98</v>
      </c>
      <c r="D1023" s="1">
        <f>BILANCA!E45</f>
        <v>347.98</v>
      </c>
      <c r="E1023" s="1">
        <v>0</v>
      </c>
      <c r="F1023" s="1">
        <v>0</v>
      </c>
      <c r="G1023" s="2">
        <f t="shared" si="22"/>
        <v>41.757600000000004</v>
      </c>
      <c r="H1023" s="2">
        <f t="shared" si="19"/>
        <v>3.999999999996362E-2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347.98</v>
      </c>
      <c r="D1025" s="1">
        <f>BILANCA!E47</f>
        <v>347.98</v>
      </c>
      <c r="E1025" s="1">
        <v>0</v>
      </c>
      <c r="F1025" s="1">
        <v>0</v>
      </c>
      <c r="G1025" s="2">
        <f t="shared" si="22"/>
        <v>43.845480000000002</v>
      </c>
      <c r="H1025" s="2">
        <f t="shared" si="19"/>
        <v>3.999999999996362E-2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27985.48</v>
      </c>
      <c r="D1032" s="1">
        <f>BILANCA!E54</f>
        <v>28595.47</v>
      </c>
      <c r="E1032" s="1">
        <v>0</v>
      </c>
      <c r="F1032" s="1">
        <v>0</v>
      </c>
      <c r="G1032" s="2">
        <f t="shared" si="22"/>
        <v>4173.6445800000001</v>
      </c>
      <c r="H1032" s="2">
        <f t="shared" si="19"/>
        <v>0.9500000000007276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27985.48</v>
      </c>
      <c r="D1033" s="1">
        <f>BILANCA!E55</f>
        <v>28595.47</v>
      </c>
      <c r="E1033" s="1">
        <v>0</v>
      </c>
      <c r="F1033" s="1">
        <v>0</v>
      </c>
      <c r="G1033" s="2">
        <f t="shared" si="22"/>
        <v>4258.8210000000008</v>
      </c>
      <c r="H1033" s="2">
        <f t="shared" si="19"/>
        <v>0.9500000000007276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243497.40000000002</v>
      </c>
      <c r="D1046" s="1">
        <f>BILANCA!E68</f>
        <v>253242.68</v>
      </c>
      <c r="E1046" s="1">
        <v>0</v>
      </c>
      <c r="F1046" s="1">
        <v>0</v>
      </c>
      <c r="G1046" s="2">
        <f t="shared" si="22"/>
        <v>47248.91388</v>
      </c>
      <c r="H1046" s="2">
        <f t="shared" si="19"/>
        <v>0.72000000003026798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91394.430000000008</v>
      </c>
      <c r="D1047" s="1">
        <f>BILANCA!E69</f>
        <v>97180.200000000012</v>
      </c>
      <c r="E1047" s="1">
        <v>0</v>
      </c>
      <c r="F1047" s="1">
        <v>0</v>
      </c>
      <c r="G1047" s="2">
        <f t="shared" si="22"/>
        <v>18288.309120000002</v>
      </c>
      <c r="H1047" s="2">
        <f t="shared" si="19"/>
        <v>0.63000000001920853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91287.44</v>
      </c>
      <c r="D1048" s="1">
        <f>BILANCA!E70</f>
        <v>97084.96</v>
      </c>
      <c r="E1048" s="1">
        <v>0</v>
      </c>
      <c r="F1048" s="1">
        <v>0</v>
      </c>
      <c r="G1048" s="2">
        <f t="shared" si="22"/>
        <v>18554.7284</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91287.44</v>
      </c>
      <c r="D1050" s="1">
        <f>BILANCA!E72</f>
        <v>97084.96</v>
      </c>
      <c r="E1050" s="1">
        <v>0</v>
      </c>
      <c r="F1050" s="1">
        <v>0</v>
      </c>
      <c r="G1050" s="2">
        <f t="shared" si="22"/>
        <v>19125.643120000001</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106.99</v>
      </c>
      <c r="D1054" s="1">
        <f>BILANCA!E76</f>
        <v>95.24</v>
      </c>
      <c r="E1054" s="1">
        <v>0</v>
      </c>
      <c r="F1054" s="1">
        <v>0</v>
      </c>
      <c r="G1054" s="2">
        <f t="shared" si="22"/>
        <v>21.120369999999998</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20414.330000000002</v>
      </c>
      <c r="D1056" s="1">
        <f>BILANCA!E78</f>
        <v>4285.2299999999996</v>
      </c>
      <c r="E1056" s="1">
        <v>0</v>
      </c>
      <c r="F1056" s="1">
        <v>0</v>
      </c>
      <c r="G1056" s="2">
        <f t="shared" si="22"/>
        <v>2115.88967</v>
      </c>
      <c r="H1056" s="2">
        <f t="shared" si="19"/>
        <v>0.56000000000130967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20414.330000000002</v>
      </c>
      <c r="D1064" s="1">
        <f>BILANCA!E86</f>
        <v>4285.2299999999996</v>
      </c>
      <c r="E1064" s="1">
        <v>0</v>
      </c>
      <c r="F1064" s="1">
        <v>0</v>
      </c>
      <c r="G1064" s="2">
        <f t="shared" si="22"/>
        <v>2347.7679900000003</v>
      </c>
      <c r="H1064" s="2">
        <f t="shared" si="19"/>
        <v>0.56000000000130967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1626.36</v>
      </c>
      <c r="D1124" s="1">
        <f>BILANCA!E146</f>
        <v>1325</v>
      </c>
      <c r="E1124" s="1">
        <v>0</v>
      </c>
      <c r="F1124" s="1">
        <v>0</v>
      </c>
      <c r="G1124" s="2">
        <f t="shared" si="22"/>
        <v>602.96675999999991</v>
      </c>
      <c r="H1124" s="2">
        <f t="shared" si="23"/>
        <v>0.35999999999989996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1626.36</v>
      </c>
      <c r="D1138" s="1">
        <f>BILANCA!E160</f>
        <v>1325</v>
      </c>
      <c r="E1138" s="1">
        <v>0</v>
      </c>
      <c r="F1138" s="1">
        <v>0</v>
      </c>
      <c r="G1138" s="2">
        <f t="shared" si="22"/>
        <v>662.83579999999995</v>
      </c>
      <c r="H1138" s="2">
        <f t="shared" si="23"/>
        <v>0.35999999999989996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130062.28</v>
      </c>
      <c r="D1148" s="1">
        <f>BILANCA!E170</f>
        <v>150452.25</v>
      </c>
      <c r="E1148" s="1">
        <v>0</v>
      </c>
      <c r="F1148" s="1">
        <v>0</v>
      </c>
      <c r="G1148" s="2">
        <f t="shared" si="22"/>
        <v>71109.518700000001</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1805</v>
      </c>
      <c r="D1149" s="1">
        <f>BILANCA!E171</f>
        <v>1805</v>
      </c>
      <c r="E1149" s="1">
        <v>0</v>
      </c>
      <c r="F1149" s="1">
        <v>0</v>
      </c>
      <c r="G1149" s="2">
        <f t="shared" si="22"/>
        <v>898.89</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128257.28</v>
      </c>
      <c r="D1151" s="1">
        <f>BILANCA!E173</f>
        <v>148647.25</v>
      </c>
      <c r="E1151" s="1">
        <v>0</v>
      </c>
      <c r="F1151" s="1">
        <v>0</v>
      </c>
      <c r="G1151" s="2">
        <f t="shared" si="22"/>
        <v>71492.699040000007</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854014.96</v>
      </c>
      <c r="D1152" s="1">
        <f>BILANCA!E175</f>
        <v>867509.46</v>
      </c>
      <c r="E1152" s="1">
        <v>0</v>
      </c>
      <c r="F1152" s="1">
        <v>0</v>
      </c>
      <c r="G1152" s="2">
        <f t="shared" si="22"/>
        <v>437546.72572000005</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169595.83</v>
      </c>
      <c r="D1153" s="1">
        <f>BILANCA!E176</f>
        <v>164786.22000000003</v>
      </c>
      <c r="E1153" s="1">
        <v>0</v>
      </c>
      <c r="F1153" s="1">
        <v>0</v>
      </c>
      <c r="G1153" s="2">
        <f t="shared" si="22"/>
        <v>84858.60590000001</v>
      </c>
      <c r="H1153" s="2">
        <f t="shared" si="23"/>
        <v>0.39000000004307367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158484.09999999998</v>
      </c>
      <c r="D1154" s="1">
        <f>BILANCA!E177</f>
        <v>164786.22000000003</v>
      </c>
      <c r="E1154" s="1">
        <v>0</v>
      </c>
      <c r="F1154" s="1">
        <v>0</v>
      </c>
      <c r="G1154" s="2">
        <f t="shared" si="22"/>
        <v>83457.668340000018</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129252.37</v>
      </c>
      <c r="D1155" s="1">
        <f>BILANCA!E178</f>
        <v>147755.79</v>
      </c>
      <c r="E1155" s="1">
        <v>0</v>
      </c>
      <c r="F1155" s="1">
        <v>0</v>
      </c>
      <c r="G1155" s="2">
        <f t="shared" si="22"/>
        <v>73059.399399999995</v>
      </c>
      <c r="H1155" s="2">
        <f t="shared" si="23"/>
        <v>0.57999999998719431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9390.11</v>
      </c>
      <c r="D1156" s="1">
        <f>BILANCA!E179</f>
        <v>11472.1</v>
      </c>
      <c r="E1156" s="1">
        <v>0</v>
      </c>
      <c r="F1156" s="1">
        <v>0</v>
      </c>
      <c r="G1156" s="2">
        <f t="shared" si="22"/>
        <v>5593.8356299999996</v>
      </c>
      <c r="H1156" s="2">
        <f t="shared" si="23"/>
        <v>0.21000000000094587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179.56</v>
      </c>
      <c r="D1157" s="1">
        <f>BILANCA!E180</f>
        <v>231.14</v>
      </c>
      <c r="E1157" s="1">
        <v>0</v>
      </c>
      <c r="F1157" s="1">
        <v>0</v>
      </c>
      <c r="G1157" s="2">
        <f t="shared" si="22"/>
        <v>111.68016</v>
      </c>
      <c r="H1157" s="2">
        <f t="shared" si="23"/>
        <v>0.57999999999998408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179.56</v>
      </c>
      <c r="D1160" s="1">
        <f>BILANCA!E183</f>
        <v>231.14</v>
      </c>
      <c r="E1160" s="1">
        <v>0</v>
      </c>
      <c r="F1160" s="1">
        <v>0</v>
      </c>
      <c r="G1160" s="2">
        <f t="shared" si="22"/>
        <v>113.60567999999998</v>
      </c>
      <c r="H1160" s="2">
        <f t="shared" si="23"/>
        <v>0.57999999999998408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163.80000000000001</v>
      </c>
      <c r="D1163" s="1">
        <f>BILANCA!E186</f>
        <v>0</v>
      </c>
      <c r="E1163" s="1">
        <v>0</v>
      </c>
      <c r="F1163" s="1">
        <v>0</v>
      </c>
      <c r="G1163" s="2">
        <f t="shared" si="22"/>
        <v>29.484000000000002</v>
      </c>
      <c r="H1163" s="2">
        <f t="shared" si="23"/>
        <v>0.19999999999998863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19498.259999999998</v>
      </c>
      <c r="D1165" s="1">
        <f>BILANCA!E188</f>
        <v>5327.19</v>
      </c>
      <c r="E1165" s="1">
        <v>0</v>
      </c>
      <c r="F1165" s="1">
        <v>0</v>
      </c>
      <c r="G1165" s="2">
        <f t="shared" si="22"/>
        <v>5487.7804799999994</v>
      </c>
      <c r="H1165" s="2">
        <f t="shared" si="23"/>
        <v>0.44999999999799911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11111.73</v>
      </c>
      <c r="D1166" s="1">
        <f>BILANCA!E189</f>
        <v>0</v>
      </c>
      <c r="E1166" s="1">
        <v>0</v>
      </c>
      <c r="F1166" s="1">
        <v>0</v>
      </c>
      <c r="G1166" s="2">
        <f t="shared" si="22"/>
        <v>2033.4465899999998</v>
      </c>
      <c r="H1166" s="2">
        <f t="shared" si="23"/>
        <v>0.27000000000043656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684419.13</v>
      </c>
      <c r="D1214" s="1">
        <f>BILANCA!E237</f>
        <v>702723.24</v>
      </c>
      <c r="E1214" s="1">
        <v>0</v>
      </c>
      <c r="F1214" s="1">
        <v>0</v>
      </c>
      <c r="G1214" s="2">
        <f t="shared" si="22"/>
        <v>482758.95591000002</v>
      </c>
      <c r="H1214" s="2">
        <f t="shared" si="23"/>
        <v>0.36999999999534339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610517.56000000006</v>
      </c>
      <c r="D1215" s="1">
        <f>BILANCA!E238</f>
        <v>614266.78</v>
      </c>
      <c r="E1215" s="1">
        <v>0</v>
      </c>
      <c r="F1215" s="1">
        <v>0</v>
      </c>
      <c r="G1215" s="2">
        <f t="shared" si="22"/>
        <v>426659.85984000005</v>
      </c>
      <c r="H1215" s="2">
        <f t="shared" si="23"/>
        <v>0.65999999991618097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610517.56000000006</v>
      </c>
      <c r="D1216" s="1">
        <f>BILANCA!E239</f>
        <v>614266.78</v>
      </c>
      <c r="E1216" s="1">
        <v>0</v>
      </c>
      <c r="F1216" s="1">
        <v>0</v>
      </c>
      <c r="G1216" s="2">
        <f t="shared" si="22"/>
        <v>428498.91096000001</v>
      </c>
      <c r="H1216" s="2">
        <f t="shared" si="23"/>
        <v>0.65999999991618097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531522.03</v>
      </c>
      <c r="D1217" s="1">
        <f>BILANCA!E240</f>
        <v>474537.52</v>
      </c>
      <c r="E1217" s="1">
        <v>0</v>
      </c>
      <c r="F1217" s="1">
        <v>0</v>
      </c>
      <c r="G1217" s="2">
        <f t="shared" si="22"/>
        <v>346459.71438000002</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78995.53</v>
      </c>
      <c r="D1218" s="1">
        <f>BILANCA!E241</f>
        <v>139729.26</v>
      </c>
      <c r="E1218" s="1">
        <v>0</v>
      </c>
      <c r="F1218" s="1">
        <v>0</v>
      </c>
      <c r="G1218" s="2">
        <f t="shared" si="22"/>
        <v>84236.701750000007</v>
      </c>
      <c r="H1218" s="2">
        <f t="shared" si="23"/>
        <v>0.73000000001047738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72275.210000000006</v>
      </c>
      <c r="D1222" s="1">
        <f>BILANCA!E245</f>
        <v>86683.46</v>
      </c>
      <c r="E1222" s="1">
        <v>0</v>
      </c>
      <c r="F1222" s="1">
        <v>0</v>
      </c>
      <c r="G1222" s="2">
        <f t="shared" si="22"/>
        <v>58708.469069999999</v>
      </c>
      <c r="H1222" s="2">
        <f t="shared" si="23"/>
        <v>0.67000000001280569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145140.41</v>
      </c>
      <c r="D1223" s="1">
        <f>BILANCA!E246</f>
        <v>197520.1</v>
      </c>
      <c r="E1223" s="1">
        <v>0</v>
      </c>
      <c r="F1223" s="1">
        <v>0</v>
      </c>
      <c r="G1223" s="2">
        <f t="shared" si="22"/>
        <v>129643.34640000001</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145140.41</v>
      </c>
      <c r="D1224" s="1">
        <f>BILANCA!E247</f>
        <v>197520.1</v>
      </c>
      <c r="E1224" s="1">
        <v>0</v>
      </c>
      <c r="F1224" s="1">
        <v>0</v>
      </c>
      <c r="G1224" s="2">
        <f t="shared" si="22"/>
        <v>130183.52701000001</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72865.2</v>
      </c>
      <c r="D1227" s="1">
        <f>BILANCA!E250</f>
        <v>110836.64</v>
      </c>
      <c r="E1227" s="1">
        <v>0</v>
      </c>
      <c r="F1227" s="1">
        <v>0</v>
      </c>
      <c r="G1227" s="2">
        <f t="shared" si="22"/>
        <v>71867.389119999993</v>
      </c>
      <c r="H1227" s="2">
        <f t="shared" si="23"/>
        <v>0.55999999999767169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72865.2</v>
      </c>
      <c r="D1229" s="1">
        <f>BILANCA!E252</f>
        <v>110836.64</v>
      </c>
      <c r="E1229" s="1">
        <v>0</v>
      </c>
      <c r="F1229" s="1">
        <v>0</v>
      </c>
      <c r="G1229" s="2">
        <f t="shared" si="22"/>
        <v>72456.466079999998</v>
      </c>
      <c r="H1229" s="2">
        <f t="shared" si="23"/>
        <v>0.55999999999767169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1626.36</v>
      </c>
      <c r="D1232" s="1">
        <f>BILANCA!E255</f>
        <v>1773</v>
      </c>
      <c r="E1232" s="1">
        <v>0</v>
      </c>
      <c r="F1232" s="1">
        <v>0</v>
      </c>
      <c r="G1232" s="2">
        <f t="shared" si="22"/>
        <v>1287.9176399999999</v>
      </c>
      <c r="H1232" s="2">
        <f t="shared" si="23"/>
        <v>0.35999999999989996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19415.02</v>
      </c>
      <c r="E1236" s="1">
        <v>0</v>
      </c>
      <c r="F1236" s="1">
        <v>0</v>
      </c>
      <c r="G1236" s="2">
        <f t="shared" si="22"/>
        <v>9824.0001200000006</v>
      </c>
      <c r="H1236" s="2">
        <f t="shared" si="23"/>
        <v>2.0000000000436557E-2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19415.02</v>
      </c>
      <c r="E1237" s="1">
        <v>0</v>
      </c>
      <c r="F1237" s="1">
        <v>0</v>
      </c>
      <c r="G1237" s="2">
        <f t="shared" si="22"/>
        <v>9862.8301599999995</v>
      </c>
      <c r="H1237" s="2">
        <f t="shared" si="23"/>
        <v>2.0000000000436557E-2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1626.36</v>
      </c>
      <c r="D1241" s="1">
        <f>BILANCA!E265</f>
        <v>1325</v>
      </c>
      <c r="E1241" s="1">
        <v>0</v>
      </c>
      <c r="F1241" s="1">
        <v>0</v>
      </c>
      <c r="G1241" s="2">
        <f t="shared" si="22"/>
        <v>1103.30088</v>
      </c>
      <c r="H1241" s="2">
        <f t="shared" si="23"/>
        <v>0.35999999999989996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20414.330000000002</v>
      </c>
      <c r="D1244" s="1">
        <f>BILANCA!E268</f>
        <v>4285.2299999999996</v>
      </c>
      <c r="E1244" s="1">
        <v>0</v>
      </c>
      <c r="F1244" s="1">
        <v>0</v>
      </c>
      <c r="G1244" s="2">
        <f t="shared" si="24"/>
        <v>7565.0301900000004</v>
      </c>
      <c r="H1244" s="2">
        <f t="shared" si="23"/>
        <v>0.56000000000130967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231.14</v>
      </c>
      <c r="E1263" s="1">
        <v>0</v>
      </c>
      <c r="F1263" s="1">
        <v>0</v>
      </c>
      <c r="G1263" s="2">
        <f t="shared" si="24"/>
        <v>129.4384</v>
      </c>
      <c r="H1263" s="2">
        <f t="shared" si="23"/>
        <v>0.13999999999998636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158484.1</v>
      </c>
      <c r="D1264" s="1">
        <f>BILANCA!E288</f>
        <v>164555.07999999999</v>
      </c>
      <c r="E1264" s="1">
        <v>0</v>
      </c>
      <c r="F1264" s="1">
        <v>0</v>
      </c>
      <c r="G1264" s="2">
        <f t="shared" si="24"/>
        <v>137013.98706000001</v>
      </c>
      <c r="H1264" s="2">
        <f t="shared" si="2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11111.73</v>
      </c>
      <c r="D1266" s="1">
        <f>BILANCA!E290</f>
        <v>0</v>
      </c>
      <c r="E1266" s="1">
        <v>0</v>
      </c>
      <c r="F1266" s="1">
        <v>0</v>
      </c>
      <c r="G1266" s="2">
        <f t="shared" si="24"/>
        <v>3144.6195899999998</v>
      </c>
      <c r="H1266" s="2">
        <f t="shared" si="23"/>
        <v>0.27000000000043656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3082.64</v>
      </c>
      <c r="E1274" s="1">
        <v>0</v>
      </c>
      <c r="F1274" s="1">
        <v>0</v>
      </c>
      <c r="G1274" s="2">
        <f t="shared" si="24"/>
        <v>1794.0964799999997</v>
      </c>
      <c r="H1274" s="2">
        <f t="shared" si="23"/>
        <v>0.36000000000012733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19498.259999999998</v>
      </c>
      <c r="D1278" s="1">
        <f>BILANCA!E302</f>
        <v>2244.5500000000002</v>
      </c>
      <c r="E1278" s="1">
        <v>0</v>
      </c>
      <c r="F1278" s="1">
        <v>0</v>
      </c>
      <c r="G1278" s="2">
        <f t="shared" si="24"/>
        <v>7076.2711999999992</v>
      </c>
      <c r="H1278" s="2">
        <f t="shared" si="23"/>
        <v>0.70999999999821739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1791383.47</v>
      </c>
      <c r="D1408" s="1">
        <f>'RAS-funkcijski'!E114</f>
        <v>2275605.62</v>
      </c>
      <c r="E1408" s="1">
        <v>0</v>
      </c>
      <c r="F1408" s="1">
        <v>0</v>
      </c>
      <c r="G1408" s="2">
        <f t="shared" si="24"/>
        <v>697685.41810000001</v>
      </c>
      <c r="H1408" s="2">
        <f t="shared" si="27"/>
        <v>0.84999999986030161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1768184.49</v>
      </c>
      <c r="D1409" s="1">
        <f>'RAS-funkcijski'!E115</f>
        <v>2246133.35</v>
      </c>
      <c r="E1409" s="1">
        <v>0</v>
      </c>
      <c r="F1409" s="1">
        <v>0</v>
      </c>
      <c r="G1409" s="2">
        <f t="shared" si="24"/>
        <v>694910.08209000004</v>
      </c>
      <c r="H1409" s="2">
        <f t="shared" si="27"/>
        <v>0.84000000008381903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1768184.49</v>
      </c>
      <c r="D1411" s="1">
        <f>'RAS-funkcijski'!E117</f>
        <v>2246133.35</v>
      </c>
      <c r="E1411" s="1">
        <v>0</v>
      </c>
      <c r="F1411" s="1">
        <v>0</v>
      </c>
      <c r="G1411" s="2">
        <f t="shared" si="24"/>
        <v>707430.98447000002</v>
      </c>
      <c r="H1411" s="2">
        <f t="shared" si="27"/>
        <v>0.84000000008381903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23198.98</v>
      </c>
      <c r="D1420" s="1">
        <f>'RAS-funkcijski'!E126</f>
        <v>29472.27</v>
      </c>
      <c r="E1420" s="1">
        <v>0</v>
      </c>
      <c r="F1420" s="1">
        <v>0</v>
      </c>
      <c r="G1420" s="2">
        <f t="shared" si="24"/>
        <v>10021.50944</v>
      </c>
      <c r="H1420" s="2">
        <f t="shared" si="27"/>
        <v>0.29000000000087311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1791383.47</v>
      </c>
      <c r="D1435" s="13">
        <f>'RAS-funkcijski'!E141</f>
        <v>2275605.62</v>
      </c>
      <c r="E1435" s="13">
        <v>0</v>
      </c>
      <c r="F1435" s="13">
        <v>0</v>
      </c>
      <c r="G1435" s="14">
        <f t="shared" si="24"/>
        <v>868935.47527000005</v>
      </c>
      <c r="H1435" s="14">
        <f t="shared" si="27"/>
        <v>0.84999999986030161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59082.85</v>
      </c>
      <c r="D1436" s="6">
        <f>'P-VRIO'!E5</f>
        <v>0</v>
      </c>
      <c r="E1436" s="6">
        <v>0</v>
      </c>
      <c r="F1436" s="6">
        <v>0</v>
      </c>
      <c r="G1436" s="7">
        <f t="shared" si="24"/>
        <v>59.082850000000001</v>
      </c>
      <c r="H1436" s="7">
        <f t="shared" si="27"/>
        <v>0.15000000000145519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59082.85</v>
      </c>
      <c r="D1453" s="1">
        <f>'P-VRIO'!E22</f>
        <v>0</v>
      </c>
      <c r="E1453" s="1">
        <v>0</v>
      </c>
      <c r="F1453" s="1">
        <v>0</v>
      </c>
      <c r="G1453" s="2">
        <f t="shared" si="24"/>
        <v>1063.4912999999999</v>
      </c>
      <c r="H1453" s="2">
        <f t="shared" si="27"/>
        <v>0.15000000000145519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59082.85</v>
      </c>
      <c r="D1454" s="1">
        <f>'P-VRIO'!E23</f>
        <v>0</v>
      </c>
      <c r="E1454" s="1">
        <v>0</v>
      </c>
      <c r="F1454" s="1">
        <v>0</v>
      </c>
      <c r="G1454" s="2">
        <f t="shared" si="24"/>
        <v>1122.5741499999999</v>
      </c>
      <c r="H1454" s="2">
        <f t="shared" si="27"/>
        <v>0.15000000000145519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59082.85</v>
      </c>
      <c r="D1456" s="1">
        <f>'P-VRIO'!E25</f>
        <v>0</v>
      </c>
      <c r="E1456" s="1">
        <v>0</v>
      </c>
      <c r="F1456" s="1">
        <v>0</v>
      </c>
      <c r="G1456" s="2">
        <f t="shared" si="24"/>
        <v>1240.7398499999999</v>
      </c>
      <c r="H1456" s="2">
        <f t="shared" si="27"/>
        <v>0.15000000000145519</v>
      </c>
      <c r="I1456" s="10">
        <f t="shared" si="30"/>
        <v>186.11097750180551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169595.83</v>
      </c>
      <c r="D1480" s="6"/>
      <c r="E1480" s="6">
        <v>0</v>
      </c>
      <c r="F1480" s="6">
        <v>0</v>
      </c>
      <c r="G1480" s="7">
        <f t="shared" ref="G1480:G1580" si="34">B1480/1000*C1480</f>
        <v>169.59582999999998</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2056911.15</v>
      </c>
      <c r="D1481" s="1">
        <v>0</v>
      </c>
      <c r="E1481" s="1">
        <v>0</v>
      </c>
      <c r="F1481" s="1">
        <v>0</v>
      </c>
      <c r="G1481" s="2">
        <f t="shared" si="34"/>
        <v>4113.8222999999998</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2013283.8499999999</v>
      </c>
      <c r="D1483" s="1">
        <v>0</v>
      </c>
      <c r="E1483" s="1">
        <v>0</v>
      </c>
      <c r="F1483" s="1">
        <v>0</v>
      </c>
      <c r="G1483" s="2">
        <f t="shared" si="34"/>
        <v>8053.1353999999992</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1754527.41</v>
      </c>
      <c r="D1484" s="1">
        <v>0</v>
      </c>
      <c r="E1484" s="1">
        <v>0</v>
      </c>
      <c r="F1484" s="1">
        <v>0</v>
      </c>
      <c r="G1484" s="2">
        <f t="shared" si="34"/>
        <v>8772.6370499999994</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219032.7</v>
      </c>
      <c r="D1485" s="1">
        <v>0</v>
      </c>
      <c r="E1485" s="1">
        <v>0</v>
      </c>
      <c r="F1485" s="1">
        <v>0</v>
      </c>
      <c r="G1485" s="2">
        <f t="shared" si="34"/>
        <v>1314.1962000000001</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1371.59</v>
      </c>
      <c r="D1486" s="1">
        <v>0</v>
      </c>
      <c r="E1486" s="1">
        <v>0</v>
      </c>
      <c r="F1486" s="1">
        <v>0</v>
      </c>
      <c r="G1486" s="2">
        <f t="shared" si="34"/>
        <v>9.6011299999999995</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11500.99</v>
      </c>
      <c r="D1489" s="1">
        <v>0</v>
      </c>
      <c r="E1489" s="1">
        <v>0</v>
      </c>
      <c r="F1489" s="1">
        <v>0</v>
      </c>
      <c r="G1489" s="2">
        <f t="shared" si="34"/>
        <v>115.0099</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26851.16</v>
      </c>
      <c r="D1491" s="1">
        <v>0</v>
      </c>
      <c r="E1491" s="1">
        <v>0</v>
      </c>
      <c r="F1491" s="1">
        <v>0</v>
      </c>
      <c r="G1491" s="2">
        <f t="shared" si="34"/>
        <v>322.21392000000003</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43627.3</v>
      </c>
      <c r="D1492" s="1">
        <v>0</v>
      </c>
      <c r="E1492" s="1">
        <v>0</v>
      </c>
      <c r="F1492" s="1">
        <v>0</v>
      </c>
      <c r="G1492" s="2">
        <f t="shared" si="34"/>
        <v>567.1549</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2061720.76</v>
      </c>
      <c r="D1499" s="1">
        <v>0</v>
      </c>
      <c r="E1499" s="1">
        <v>0</v>
      </c>
      <c r="F1499" s="1">
        <v>0</v>
      </c>
      <c r="G1499" s="2">
        <f t="shared" si="34"/>
        <v>41234.415200000003</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2006981.73</v>
      </c>
      <c r="D1501" s="1">
        <v>0</v>
      </c>
      <c r="E1501" s="1">
        <v>0</v>
      </c>
      <c r="F1501" s="1">
        <v>0</v>
      </c>
      <c r="G1501" s="2">
        <f t="shared" si="34"/>
        <v>44153.598059999997</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1736023.99</v>
      </c>
      <c r="D1502" s="1">
        <v>0</v>
      </c>
      <c r="E1502" s="1">
        <v>0</v>
      </c>
      <c r="F1502" s="1">
        <v>0</v>
      </c>
      <c r="G1502" s="2">
        <f t="shared" si="34"/>
        <v>39928.551769999998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216950.71</v>
      </c>
      <c r="D1503" s="1">
        <v>0</v>
      </c>
      <c r="E1503" s="1">
        <v>0</v>
      </c>
      <c r="F1503" s="1">
        <v>0</v>
      </c>
      <c r="G1503" s="2">
        <f t="shared" si="34"/>
        <v>5206.8170399999999</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1320.01</v>
      </c>
      <c r="D1504" s="1">
        <v>0</v>
      </c>
      <c r="E1504" s="1">
        <v>0</v>
      </c>
      <c r="F1504" s="1">
        <v>0</v>
      </c>
      <c r="G1504" s="2">
        <f t="shared" si="34"/>
        <v>33.000250000000001</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11664.79</v>
      </c>
      <c r="D1507" s="1">
        <v>0</v>
      </c>
      <c r="E1507" s="1">
        <v>0</v>
      </c>
      <c r="F1507" s="1">
        <v>0</v>
      </c>
      <c r="G1507" s="2">
        <f t="shared" si="34"/>
        <v>326.61412000000001</v>
      </c>
      <c r="H1507" s="2">
        <f t="shared" si="35"/>
        <v>0.20999999999912689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41022.230000000003</v>
      </c>
      <c r="D1509" s="1">
        <v>0</v>
      </c>
      <c r="E1509" s="1">
        <v>0</v>
      </c>
      <c r="F1509" s="1">
        <v>0</v>
      </c>
      <c r="G1509" s="2">
        <f t="shared" si="34"/>
        <v>1230.6668999999999</v>
      </c>
      <c r="H1509" s="2">
        <f t="shared" si="35"/>
        <v>0.23000000000320142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54739.03</v>
      </c>
      <c r="D1510" s="1">
        <v>0</v>
      </c>
      <c r="E1510" s="1">
        <v>0</v>
      </c>
      <c r="F1510" s="1">
        <v>0</v>
      </c>
      <c r="G1510" s="2">
        <f t="shared" si="34"/>
        <v>1696.90993</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164786.21999999997</v>
      </c>
      <c r="D1517" s="1">
        <v>0</v>
      </c>
      <c r="E1517" s="1">
        <v>0</v>
      </c>
      <c r="F1517" s="1">
        <v>0</v>
      </c>
      <c r="G1517" s="2">
        <f t="shared" si="34"/>
        <v>6261.8763599999984</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231.14</v>
      </c>
      <c r="D1518" s="1">
        <v>0</v>
      </c>
      <c r="E1518" s="1">
        <v>0</v>
      </c>
      <c r="F1518" s="1">
        <v>0</v>
      </c>
      <c r="G1518" s="2">
        <f t="shared" si="34"/>
        <v>9.0144599999999997</v>
      </c>
      <c r="H1518" s="2">
        <f t="shared" si="35"/>
        <v>0.13999999999998636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231.14</v>
      </c>
      <c r="D1524" s="1">
        <v>0</v>
      </c>
      <c r="E1524" s="1">
        <v>0</v>
      </c>
      <c r="F1524" s="1">
        <v>0</v>
      </c>
      <c r="G1524" s="2">
        <f t="shared" si="34"/>
        <v>10.401299999999999</v>
      </c>
      <c r="H1524" s="2">
        <f t="shared" si="35"/>
        <v>0.13999999999998636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231.14</v>
      </c>
      <c r="D1530" s="1">
        <v>0</v>
      </c>
      <c r="E1530" s="1">
        <v>0</v>
      </c>
      <c r="F1530" s="1">
        <v>0</v>
      </c>
      <c r="G1530" s="2">
        <f t="shared" si="34"/>
        <v>11.788139999999999</v>
      </c>
      <c r="H1530" s="2">
        <f t="shared" si="35"/>
        <v>0.13999999999998636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231.14</v>
      </c>
      <c r="D1531" s="1">
        <v>0</v>
      </c>
      <c r="E1531" s="1">
        <v>0</v>
      </c>
      <c r="F1531" s="1">
        <v>0</v>
      </c>
      <c r="G1531" s="2">
        <f t="shared" si="34"/>
        <v>12.019279999999998</v>
      </c>
      <c r="H1531" s="2">
        <f t="shared" si="35"/>
        <v>0.13999999999998636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164555.07999999999</v>
      </c>
      <c r="D1576" s="1">
        <v>0</v>
      </c>
      <c r="E1576" s="1">
        <v>0</v>
      </c>
      <c r="F1576" s="1">
        <v>0</v>
      </c>
      <c r="G1576" s="2">
        <f t="shared" si="34"/>
        <v>15961.84276</v>
      </c>
      <c r="H1576" s="2">
        <f t="shared" si="35"/>
        <v>7.9999999987194315E-2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2244.5500000000002</v>
      </c>
      <c r="D1577" s="1">
        <v>0</v>
      </c>
      <c r="E1577" s="1">
        <v>0</v>
      </c>
      <c r="F1577" s="1">
        <v>0</v>
      </c>
      <c r="G1577" s="2">
        <f t="shared" si="34"/>
        <v>219.96590000000003</v>
      </c>
      <c r="H1577" s="2">
        <f t="shared" si="35"/>
        <v>0.4499999999998181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162310.53</v>
      </c>
      <c r="D1578" s="1">
        <v>0</v>
      </c>
      <c r="E1578" s="1">
        <v>0</v>
      </c>
      <c r="F1578" s="1">
        <v>0</v>
      </c>
      <c r="G1578" s="2">
        <f t="shared" si="34"/>
        <v>16068.742470000001</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14793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1823412.36</v>
      </c>
      <c r="I16" s="170">
        <f>'PR-RAS'!E6</f>
        <v>2284163.87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1749776.42</v>
      </c>
      <c r="I17" s="170">
        <f>'PR-RAS'!E151</f>
        <v>2231784.1799999997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72275.210000000137</v>
      </c>
      <c r="I18" s="170">
        <f>'PR-RAS'!E645</f>
        <v>86683.460000000472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610517.55999999994</v>
      </c>
      <c r="I20" s="173">
        <f>BILANCA!E7</f>
        <v>614266.78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243497.40000000002</v>
      </c>
      <c r="I21" s="175">
        <f>BILANCA!E68</f>
        <v>253242.68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169595.83</v>
      </c>
      <c r="I22" s="175">
        <f>BILANCA!E176</f>
        <v>164786.22000000003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684419.13</v>
      </c>
      <c r="I23" s="177">
        <f>BILANCA!E237</f>
        <v>702723.24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1791383.47</v>
      </c>
      <c r="I27" s="175">
        <f>'RAS-funkcijski'!E114</f>
        <v>2275605.62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1791383.47</v>
      </c>
      <c r="I28" s="179">
        <f>'RAS-funkcijski'!E141</f>
        <v>2275605.62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59082.85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59082.85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169595.83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164786.21999999997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231.14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164555.07999999999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707" zoomScaleNormal="100" workbookViewId="0">
      <selection activeCell="C726" sqref="C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1823412.36</v>
      </c>
      <c r="E6" s="51">
        <f>E7+E44+E50+E82+E106+E124+E133+E139</f>
        <v>2284163.87</v>
      </c>
      <c r="F6" s="52">
        <f t="shared" ref="F6:F131" si="0">IF(D6&lt;&gt;0,IF(E6/D6&gt;=100,"&gt;&gt;100",E6/D6*100),"-")</f>
        <v>125.26864027619074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1549700.6700000002</v>
      </c>
      <c r="E50" s="51">
        <f>E51+E54+E59+E62+E65+E68+E71+E74+E77</f>
        <v>2010286.86</v>
      </c>
      <c r="F50" s="52">
        <f t="shared" si="0"/>
        <v>129.7209776646738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1500</v>
      </c>
      <c r="E54" s="51">
        <f t="shared" si="11"/>
        <v>0</v>
      </c>
      <c r="F54" s="52">
        <f t="shared" si="0"/>
        <v>0</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1500</v>
      </c>
      <c r="E57" s="242"/>
      <c r="F57" s="52">
        <f t="shared" si="0"/>
        <v>0</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1456701.81</v>
      </c>
      <c r="E68" s="51">
        <f t="shared" si="15"/>
        <v>1876868.59</v>
      </c>
      <c r="F68" s="52">
        <f t="shared" si="0"/>
        <v>128.84370549385119</v>
      </c>
    </row>
    <row r="69" spans="1:6" ht="12.75" customHeight="1" x14ac:dyDescent="0.2">
      <c r="A69" s="53" t="s">
        <v>183</v>
      </c>
      <c r="B69" s="85" t="s">
        <v>184</v>
      </c>
      <c r="C69" s="50" t="s">
        <v>183</v>
      </c>
      <c r="D69" s="242">
        <v>1456701.81</v>
      </c>
      <c r="E69" s="242">
        <v>1876868.59</v>
      </c>
      <c r="F69" s="52">
        <f t="shared" si="0"/>
        <v>128.84370549385119</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91498.86</v>
      </c>
      <c r="E77" s="51">
        <f t="shared" si="18"/>
        <v>133418.26999999999</v>
      </c>
      <c r="F77" s="52">
        <f t="shared" si="0"/>
        <v>145.81413364057212</v>
      </c>
    </row>
    <row r="78" spans="1:6" ht="12.75" customHeight="1" x14ac:dyDescent="0.2">
      <c r="A78" s="53">
        <v>6391</v>
      </c>
      <c r="B78" s="85" t="s">
        <v>201</v>
      </c>
      <c r="C78" s="50" t="s">
        <v>202</v>
      </c>
      <c r="D78" s="242">
        <v>36</v>
      </c>
      <c r="E78" s="242">
        <v>32</v>
      </c>
      <c r="F78" s="52">
        <f t="shared" si="0"/>
        <v>88.888888888888886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91462.86</v>
      </c>
      <c r="E80" s="242">
        <v>133386.26999999999</v>
      </c>
      <c r="F80" s="52">
        <f t="shared" si="0"/>
        <v>145.83653955277583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0.28000000000000003</v>
      </c>
      <c r="E82" s="51">
        <f t="shared" si="19"/>
        <v>0.49</v>
      </c>
      <c r="F82" s="52">
        <f t="shared" si="0"/>
        <v>174.99999999999997</v>
      </c>
    </row>
    <row r="83" spans="1:6" ht="12.75" customHeight="1" x14ac:dyDescent="0.2">
      <c r="A83" s="53">
        <v>641</v>
      </c>
      <c r="B83" s="85" t="s">
        <v>211</v>
      </c>
      <c r="C83" s="50" t="s">
        <v>212</v>
      </c>
      <c r="D83" s="51">
        <f t="shared" ref="D83:E83" si="20">SUM(D84:D90)</f>
        <v>0.28000000000000003</v>
      </c>
      <c r="E83" s="51">
        <f t="shared" si="20"/>
        <v>0.49</v>
      </c>
      <c r="F83" s="52">
        <f t="shared" si="0"/>
        <v>174.99999999999997</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0.28000000000000003</v>
      </c>
      <c r="E85" s="242">
        <v>0.49</v>
      </c>
      <c r="F85" s="52">
        <f t="shared" si="0"/>
        <v>174.99999999999997</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3575.7</v>
      </c>
      <c r="E106" s="51">
        <f t="shared" si="23"/>
        <v>1407.71</v>
      </c>
      <c r="F106" s="52">
        <f t="shared" si="0"/>
        <v>39.368794921274159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3575.7</v>
      </c>
      <c r="E112" s="51">
        <f t="shared" si="25"/>
        <v>1407.71</v>
      </c>
      <c r="F112" s="52">
        <f t="shared" si="0"/>
        <v>39.368794921274159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3575.7</v>
      </c>
      <c r="E117" s="242">
        <v>1407.71</v>
      </c>
      <c r="F117" s="52">
        <f t="shared" si="0"/>
        <v>39.368794921274159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25003.4</v>
      </c>
      <c r="E124" s="51">
        <f t="shared" si="27"/>
        <v>19019.919999999998</v>
      </c>
      <c r="F124" s="52">
        <f t="shared" si="0"/>
        <v>76.069334570498398</v>
      </c>
    </row>
    <row r="125" spans="1:6" ht="12.75" customHeight="1" x14ac:dyDescent="0.2">
      <c r="A125" s="53">
        <v>661</v>
      </c>
      <c r="B125" s="86" t="s">
        <v>295</v>
      </c>
      <c r="C125" s="50" t="s">
        <v>296</v>
      </c>
      <c r="D125" s="51">
        <f t="shared" ref="D125:E125" si="28">SUM(D126:D127)</f>
        <v>13388.64</v>
      </c>
      <c r="E125" s="51">
        <f t="shared" si="28"/>
        <v>13519.92</v>
      </c>
      <c r="F125" s="52">
        <f t="shared" si="0"/>
        <v>100.98053275015238</v>
      </c>
    </row>
    <row r="126" spans="1:6" ht="12.75" customHeight="1" x14ac:dyDescent="0.2">
      <c r="A126" s="53">
        <v>6614</v>
      </c>
      <c r="B126" s="86" t="s">
        <v>297</v>
      </c>
      <c r="C126" s="50" t="s">
        <v>298</v>
      </c>
      <c r="D126" s="242">
        <v>1695</v>
      </c>
      <c r="E126" s="242">
        <v>1133.73</v>
      </c>
      <c r="F126" s="52">
        <f t="shared" si="0"/>
        <v>66.886725663716817</v>
      </c>
    </row>
    <row r="127" spans="1:6" ht="12.75" customHeight="1" x14ac:dyDescent="0.2">
      <c r="A127" s="53">
        <v>6615</v>
      </c>
      <c r="B127" s="86" t="s">
        <v>299</v>
      </c>
      <c r="C127" s="50" t="s">
        <v>300</v>
      </c>
      <c r="D127" s="242">
        <v>11693.64</v>
      </c>
      <c r="E127" s="242">
        <v>12386.19</v>
      </c>
      <c r="F127" s="52">
        <f t="shared" si="0"/>
        <v>105.92245015239055</v>
      </c>
    </row>
    <row r="128" spans="1:6" ht="24" x14ac:dyDescent="0.2">
      <c r="A128" s="53">
        <v>663</v>
      </c>
      <c r="B128" s="231" t="s">
        <v>301</v>
      </c>
      <c r="C128" s="50" t="s">
        <v>302</v>
      </c>
      <c r="D128" s="51">
        <f t="shared" ref="D128:E128" si="29">SUM(D129:D132)</f>
        <v>11614.76</v>
      </c>
      <c r="E128" s="51">
        <f t="shared" si="29"/>
        <v>5500</v>
      </c>
      <c r="F128" s="52">
        <f t="shared" si="0"/>
        <v>47.353539806246538</v>
      </c>
    </row>
    <row r="129" spans="1:6" ht="12.75" customHeight="1" x14ac:dyDescent="0.2">
      <c r="A129" s="53">
        <v>6631</v>
      </c>
      <c r="B129" s="86" t="s">
        <v>303</v>
      </c>
      <c r="C129" s="50" t="s">
        <v>304</v>
      </c>
      <c r="D129" s="242">
        <v>2400</v>
      </c>
      <c r="E129" s="242">
        <v>5500</v>
      </c>
      <c r="F129" s="52">
        <f t="shared" si="0"/>
        <v>229.16666666666666</v>
      </c>
    </row>
    <row r="130" spans="1:6" ht="12.75" customHeight="1" x14ac:dyDescent="0.2">
      <c r="A130" s="53">
        <v>6632</v>
      </c>
      <c r="B130" s="232" t="s">
        <v>305</v>
      </c>
      <c r="C130" s="50" t="s">
        <v>306</v>
      </c>
      <c r="D130" s="242">
        <v>9214.76</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245132.31</v>
      </c>
      <c r="E133" s="51">
        <f t="shared" si="30"/>
        <v>253448.89</v>
      </c>
      <c r="F133" s="52">
        <f t="shared" ref="F133:F223" si="31">IF(D133&lt;&gt;0,IF(E133/D133&gt;=100,"&gt;&gt;100",E133/D133*100),"-")</f>
        <v>103.39269025776325</v>
      </c>
    </row>
    <row r="134" spans="1:6" ht="24" x14ac:dyDescent="0.2">
      <c r="A134" s="53">
        <v>671</v>
      </c>
      <c r="B134" s="232" t="s">
        <v>313</v>
      </c>
      <c r="C134" s="50" t="s">
        <v>314</v>
      </c>
      <c r="D134" s="51">
        <f t="shared" ref="D134:E134" si="32">SUM(D135:D137)</f>
        <v>245132.31</v>
      </c>
      <c r="E134" s="51">
        <f t="shared" si="32"/>
        <v>253448.89</v>
      </c>
      <c r="F134" s="52">
        <f t="shared" si="31"/>
        <v>103.39269025776325</v>
      </c>
    </row>
    <row r="135" spans="1:6" ht="12.75" customHeight="1" x14ac:dyDescent="0.2">
      <c r="A135" s="53">
        <v>6711</v>
      </c>
      <c r="B135" s="85" t="s">
        <v>315</v>
      </c>
      <c r="C135" s="50" t="s">
        <v>316</v>
      </c>
      <c r="D135" s="242">
        <v>223121.87</v>
      </c>
      <c r="E135" s="242">
        <v>231768.94</v>
      </c>
      <c r="F135" s="52">
        <f t="shared" si="31"/>
        <v>103.87549190045782</v>
      </c>
    </row>
    <row r="136" spans="1:6" ht="24" x14ac:dyDescent="0.2">
      <c r="A136" s="53">
        <v>6712</v>
      </c>
      <c r="B136" s="232" t="s">
        <v>317</v>
      </c>
      <c r="C136" s="50" t="s">
        <v>318</v>
      </c>
      <c r="D136" s="242">
        <v>22010.44</v>
      </c>
      <c r="E136" s="242">
        <v>21679.95</v>
      </c>
      <c r="F136" s="52">
        <f t="shared" si="31"/>
        <v>98.498485264265511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1749776.42</v>
      </c>
      <c r="E151" s="51">
        <f t="shared" si="35"/>
        <v>2231784.1799999997</v>
      </c>
      <c r="F151" s="52">
        <f t="shared" si="31"/>
        <v>127.54681995314579</v>
      </c>
    </row>
    <row r="152" spans="1:6" ht="12.75" customHeight="1" x14ac:dyDescent="0.2">
      <c r="A152" s="53">
        <v>31</v>
      </c>
      <c r="B152" s="85" t="s">
        <v>348</v>
      </c>
      <c r="C152" s="50" t="s">
        <v>34</v>
      </c>
      <c r="D152" s="51">
        <f t="shared" ref="D152:E152" si="36">D153+D158+D159</f>
        <v>1478183.67</v>
      </c>
      <c r="E152" s="51">
        <f t="shared" si="36"/>
        <v>1912408.3699999999</v>
      </c>
      <c r="F152" s="52">
        <f t="shared" si="31"/>
        <v>129.37555791020205</v>
      </c>
    </row>
    <row r="153" spans="1:6" ht="12.75" customHeight="1" x14ac:dyDescent="0.2">
      <c r="A153" s="53">
        <v>311</v>
      </c>
      <c r="B153" s="85" t="s">
        <v>349</v>
      </c>
      <c r="C153" s="50" t="s">
        <v>350</v>
      </c>
      <c r="D153" s="51">
        <f t="shared" ref="D153:E153" si="37">SUM(D154:D157)</f>
        <v>1219832.6399999999</v>
      </c>
      <c r="E153" s="51">
        <f t="shared" si="37"/>
        <v>1583620.99</v>
      </c>
      <c r="F153" s="52">
        <f t="shared" si="31"/>
        <v>129.82280831573749</v>
      </c>
    </row>
    <row r="154" spans="1:6" ht="12.75" customHeight="1" x14ac:dyDescent="0.2">
      <c r="A154" s="53">
        <v>3111</v>
      </c>
      <c r="B154" s="85" t="s">
        <v>351</v>
      </c>
      <c r="C154" s="50" t="s">
        <v>352</v>
      </c>
      <c r="D154" s="242">
        <v>1116528.03</v>
      </c>
      <c r="E154" s="242">
        <v>1454937.02</v>
      </c>
      <c r="F154" s="52">
        <f t="shared" si="31"/>
        <v>130.30904562243725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34969.919999999998</v>
      </c>
      <c r="E156" s="242">
        <v>30642.18</v>
      </c>
      <c r="F156" s="52">
        <f t="shared" si="31"/>
        <v>87.62439262085816</v>
      </c>
    </row>
    <row r="157" spans="1:6" ht="12.75" customHeight="1" x14ac:dyDescent="0.2">
      <c r="A157" s="53">
        <v>3114</v>
      </c>
      <c r="B157" s="85" t="s">
        <v>357</v>
      </c>
      <c r="C157" s="50" t="s">
        <v>358</v>
      </c>
      <c r="D157" s="242">
        <v>68334.69</v>
      </c>
      <c r="E157" s="242">
        <v>98041.79</v>
      </c>
      <c r="F157" s="52">
        <f t="shared" si="31"/>
        <v>143.47294178110707</v>
      </c>
    </row>
    <row r="158" spans="1:6" ht="12.75" customHeight="1" x14ac:dyDescent="0.2">
      <c r="A158" s="53">
        <v>312</v>
      </c>
      <c r="B158" s="85" t="s">
        <v>359</v>
      </c>
      <c r="C158" s="50" t="s">
        <v>360</v>
      </c>
      <c r="D158" s="242">
        <v>61413.97</v>
      </c>
      <c r="E158" s="242">
        <v>69629.679999999993</v>
      </c>
      <c r="F158" s="52">
        <f t="shared" si="31"/>
        <v>113.37759145028402</v>
      </c>
    </row>
    <row r="159" spans="1:6" ht="12.75" customHeight="1" x14ac:dyDescent="0.2">
      <c r="A159" s="53">
        <v>313</v>
      </c>
      <c r="B159" s="85" t="s">
        <v>361</v>
      </c>
      <c r="C159" s="50" t="s">
        <v>362</v>
      </c>
      <c r="D159" s="51">
        <f t="shared" ref="D159:E159" si="38">SUM(D160:D162)</f>
        <v>196937.06</v>
      </c>
      <c r="E159" s="51">
        <f t="shared" si="38"/>
        <v>259157.7</v>
      </c>
      <c r="F159" s="52">
        <f t="shared" si="31"/>
        <v>131.59417531672301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196937.06</v>
      </c>
      <c r="E161" s="242">
        <v>259157.7</v>
      </c>
      <c r="F161" s="52">
        <f t="shared" si="31"/>
        <v>131.59417531672301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201571.34</v>
      </c>
      <c r="E163" s="51">
        <f t="shared" si="39"/>
        <v>241707.09</v>
      </c>
      <c r="F163" s="52">
        <f t="shared" si="31"/>
        <v>119.91143681438045</v>
      </c>
    </row>
    <row r="164" spans="1:6" ht="12.75" customHeight="1" x14ac:dyDescent="0.2">
      <c r="A164" s="53">
        <v>321</v>
      </c>
      <c r="B164" s="85" t="s">
        <v>370</v>
      </c>
      <c r="C164" s="50" t="s">
        <v>371</v>
      </c>
      <c r="D164" s="51">
        <f t="shared" ref="D164:E164" si="40">SUM(D165:D168)</f>
        <v>35944.21</v>
      </c>
      <c r="E164" s="51">
        <f t="shared" si="40"/>
        <v>38313.600000000006</v>
      </c>
      <c r="F164" s="52">
        <f t="shared" si="31"/>
        <v>106.59185443218813</v>
      </c>
    </row>
    <row r="165" spans="1:6" ht="12.75" customHeight="1" x14ac:dyDescent="0.2">
      <c r="A165" s="53">
        <v>3211</v>
      </c>
      <c r="B165" s="85" t="s">
        <v>372</v>
      </c>
      <c r="C165" s="50" t="s">
        <v>373</v>
      </c>
      <c r="D165" s="242">
        <v>2441.44</v>
      </c>
      <c r="E165" s="242">
        <v>2558.8000000000002</v>
      </c>
      <c r="F165" s="52">
        <f t="shared" si="31"/>
        <v>104.80699914804379</v>
      </c>
    </row>
    <row r="166" spans="1:6" ht="12.75" customHeight="1" x14ac:dyDescent="0.2">
      <c r="A166" s="53">
        <v>3212</v>
      </c>
      <c r="B166" s="85" t="s">
        <v>374</v>
      </c>
      <c r="C166" s="50" t="s">
        <v>375</v>
      </c>
      <c r="D166" s="242">
        <v>33252.589999999997</v>
      </c>
      <c r="E166" s="242">
        <v>34951.800000000003</v>
      </c>
      <c r="F166" s="52">
        <f t="shared" si="31"/>
        <v>105.11000797231137</v>
      </c>
    </row>
    <row r="167" spans="1:6" ht="12.75" customHeight="1" x14ac:dyDescent="0.2">
      <c r="A167" s="53">
        <v>3213</v>
      </c>
      <c r="B167" s="85" t="s">
        <v>376</v>
      </c>
      <c r="C167" s="50" t="s">
        <v>377</v>
      </c>
      <c r="D167" s="242">
        <v>250.18</v>
      </c>
      <c r="E167" s="242">
        <v>803</v>
      </c>
      <c r="F167" s="52">
        <f t="shared" si="31"/>
        <v>320.96890239027903</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79095.100000000006</v>
      </c>
      <c r="E169" s="51">
        <f t="shared" si="41"/>
        <v>92575.760000000009</v>
      </c>
      <c r="F169" s="52">
        <f t="shared" si="31"/>
        <v>117.04360952827673</v>
      </c>
    </row>
    <row r="170" spans="1:6" ht="12.75" customHeight="1" x14ac:dyDescent="0.2">
      <c r="A170" s="53">
        <v>3221</v>
      </c>
      <c r="B170" s="85" t="s">
        <v>382</v>
      </c>
      <c r="C170" s="50" t="s">
        <v>383</v>
      </c>
      <c r="D170" s="242">
        <v>8133.47</v>
      </c>
      <c r="E170" s="242">
        <v>10028.799999999999</v>
      </c>
      <c r="F170" s="52">
        <f t="shared" si="31"/>
        <v>123.30284614070008</v>
      </c>
    </row>
    <row r="171" spans="1:6" ht="12.75" customHeight="1" x14ac:dyDescent="0.2">
      <c r="A171" s="53">
        <v>3222</v>
      </c>
      <c r="B171" s="85" t="s">
        <v>384</v>
      </c>
      <c r="C171" s="50" t="s">
        <v>385</v>
      </c>
      <c r="D171" s="242">
        <v>23443.47</v>
      </c>
      <c r="E171" s="242">
        <v>29472.27</v>
      </c>
      <c r="F171" s="52">
        <f t="shared" si="31"/>
        <v>125.71632953654044</v>
      </c>
    </row>
    <row r="172" spans="1:6" ht="12.75" customHeight="1" x14ac:dyDescent="0.2">
      <c r="A172" s="53">
        <v>3223</v>
      </c>
      <c r="B172" s="85" t="s">
        <v>386</v>
      </c>
      <c r="C172" s="50" t="s">
        <v>387</v>
      </c>
      <c r="D172" s="242">
        <v>44556.31</v>
      </c>
      <c r="E172" s="242">
        <v>45487.21</v>
      </c>
      <c r="F172" s="52">
        <f t="shared" si="31"/>
        <v>102.08926636878144</v>
      </c>
    </row>
    <row r="173" spans="1:6" ht="12.75" customHeight="1" x14ac:dyDescent="0.2">
      <c r="A173" s="53">
        <v>3224</v>
      </c>
      <c r="B173" s="85" t="s">
        <v>388</v>
      </c>
      <c r="C173" s="50" t="s">
        <v>389</v>
      </c>
      <c r="D173" s="242">
        <v>1439.36</v>
      </c>
      <c r="E173" s="242">
        <v>5798.74</v>
      </c>
      <c r="F173" s="52">
        <f t="shared" si="31"/>
        <v>402.869330813695</v>
      </c>
    </row>
    <row r="174" spans="1:6" ht="12.75" customHeight="1" x14ac:dyDescent="0.2">
      <c r="A174" s="53">
        <v>3225</v>
      </c>
      <c r="B174" s="85" t="s">
        <v>390</v>
      </c>
      <c r="C174" s="50" t="s">
        <v>391</v>
      </c>
      <c r="D174" s="242">
        <v>683.89</v>
      </c>
      <c r="E174" s="242">
        <v>748.89</v>
      </c>
      <c r="F174" s="52">
        <f t="shared" si="31"/>
        <v>109.50445247042653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838.6</v>
      </c>
      <c r="E176" s="242">
        <v>1039.8499999999999</v>
      </c>
      <c r="F176" s="52">
        <f t="shared" si="31"/>
        <v>123.99833055091818</v>
      </c>
    </row>
    <row r="177" spans="1:6" ht="12.75" customHeight="1" x14ac:dyDescent="0.2">
      <c r="A177" s="53">
        <v>323</v>
      </c>
      <c r="B177" s="85" t="s">
        <v>396</v>
      </c>
      <c r="C177" s="50" t="s">
        <v>397</v>
      </c>
      <c r="D177" s="51">
        <f t="shared" ref="D177:E177" si="42">SUM(D178:D186)</f>
        <v>72508.689999999988</v>
      </c>
      <c r="E177" s="51">
        <f t="shared" si="42"/>
        <v>93200.739999999991</v>
      </c>
      <c r="F177" s="52">
        <f t="shared" si="31"/>
        <v>128.53733807630508</v>
      </c>
    </row>
    <row r="178" spans="1:6" ht="12.75" customHeight="1" x14ac:dyDescent="0.2">
      <c r="A178" s="53">
        <v>3231</v>
      </c>
      <c r="B178" s="85" t="s">
        <v>398</v>
      </c>
      <c r="C178" s="50" t="s">
        <v>399</v>
      </c>
      <c r="D178" s="242">
        <v>4305.07</v>
      </c>
      <c r="E178" s="242">
        <v>4900.58</v>
      </c>
      <c r="F178" s="52">
        <f t="shared" si="31"/>
        <v>113.83275997835112</v>
      </c>
    </row>
    <row r="179" spans="1:6" ht="12.75" customHeight="1" x14ac:dyDescent="0.2">
      <c r="A179" s="53">
        <v>3232</v>
      </c>
      <c r="B179" s="85" t="s">
        <v>400</v>
      </c>
      <c r="C179" s="50" t="s">
        <v>401</v>
      </c>
      <c r="D179" s="242">
        <v>9353.67</v>
      </c>
      <c r="E179" s="242">
        <v>10851.31</v>
      </c>
      <c r="F179" s="52">
        <f t="shared" si="31"/>
        <v>116.01125547512365</v>
      </c>
    </row>
    <row r="180" spans="1:6" ht="12.75" customHeight="1" x14ac:dyDescent="0.2">
      <c r="A180" s="53">
        <v>3233</v>
      </c>
      <c r="B180" s="85" t="s">
        <v>402</v>
      </c>
      <c r="C180" s="50" t="s">
        <v>403</v>
      </c>
      <c r="D180" s="242">
        <v>613.89</v>
      </c>
      <c r="E180" s="242"/>
      <c r="F180" s="52">
        <f t="shared" si="31"/>
        <v>0</v>
      </c>
    </row>
    <row r="181" spans="1:6" ht="12.75" customHeight="1" x14ac:dyDescent="0.2">
      <c r="A181" s="53">
        <v>3234</v>
      </c>
      <c r="B181" s="85" t="s">
        <v>404</v>
      </c>
      <c r="C181" s="50" t="s">
        <v>405</v>
      </c>
      <c r="D181" s="242">
        <v>5558.55</v>
      </c>
      <c r="E181" s="242">
        <v>5656.53</v>
      </c>
      <c r="F181" s="52">
        <f t="shared" si="31"/>
        <v>101.76268991013843</v>
      </c>
    </row>
    <row r="182" spans="1:6" ht="12.75" customHeight="1" x14ac:dyDescent="0.2">
      <c r="A182" s="53">
        <v>3235</v>
      </c>
      <c r="B182" s="85" t="s">
        <v>406</v>
      </c>
      <c r="C182" s="50" t="s">
        <v>407</v>
      </c>
      <c r="D182" s="242">
        <v>182.5</v>
      </c>
      <c r="E182" s="242">
        <v>182.5</v>
      </c>
      <c r="F182" s="52">
        <f t="shared" si="31"/>
        <v>100</v>
      </c>
    </row>
    <row r="183" spans="1:6" ht="12.75" customHeight="1" x14ac:dyDescent="0.2">
      <c r="A183" s="53">
        <v>3236</v>
      </c>
      <c r="B183" s="85" t="s">
        <v>408</v>
      </c>
      <c r="C183" s="50" t="s">
        <v>409</v>
      </c>
      <c r="D183" s="242">
        <v>2700.45</v>
      </c>
      <c r="E183" s="242">
        <v>5440.55</v>
      </c>
      <c r="F183" s="52">
        <f t="shared" si="31"/>
        <v>201.4682738062175</v>
      </c>
    </row>
    <row r="184" spans="1:6" ht="12.75" customHeight="1" x14ac:dyDescent="0.2">
      <c r="A184" s="53">
        <v>3237</v>
      </c>
      <c r="B184" s="85" t="s">
        <v>410</v>
      </c>
      <c r="C184" s="50" t="s">
        <v>411</v>
      </c>
      <c r="D184" s="242">
        <v>44632.54</v>
      </c>
      <c r="E184" s="242">
        <v>54334.23</v>
      </c>
      <c r="F184" s="52">
        <f t="shared" si="31"/>
        <v>121.73680906352182</v>
      </c>
    </row>
    <row r="185" spans="1:6" ht="12.75" customHeight="1" x14ac:dyDescent="0.2">
      <c r="A185" s="53">
        <v>3238</v>
      </c>
      <c r="B185" s="85" t="s">
        <v>412</v>
      </c>
      <c r="C185" s="50" t="s">
        <v>413</v>
      </c>
      <c r="D185" s="242">
        <v>1185.9000000000001</v>
      </c>
      <c r="E185" s="242">
        <v>1020</v>
      </c>
      <c r="F185" s="52">
        <f t="shared" si="31"/>
        <v>86.010624841892223</v>
      </c>
    </row>
    <row r="186" spans="1:6" ht="12.75" customHeight="1" x14ac:dyDescent="0.2">
      <c r="A186" s="53">
        <v>3239</v>
      </c>
      <c r="B186" s="85" t="s">
        <v>414</v>
      </c>
      <c r="C186" s="50" t="s">
        <v>415</v>
      </c>
      <c r="D186" s="242">
        <v>3976.12</v>
      </c>
      <c r="E186" s="242">
        <v>10815.04</v>
      </c>
      <c r="F186" s="52">
        <f t="shared" si="31"/>
        <v>271.9998390390632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14023.34</v>
      </c>
      <c r="E188" s="51">
        <f t="shared" si="43"/>
        <v>17616.990000000002</v>
      </c>
      <c r="F188" s="52">
        <f t="shared" si="31"/>
        <v>125.62620602509817</v>
      </c>
    </row>
    <row r="189" spans="1:6" ht="12.75" customHeight="1" x14ac:dyDescent="0.2">
      <c r="A189" s="53">
        <v>3291</v>
      </c>
      <c r="B189" s="232" t="s">
        <v>420</v>
      </c>
      <c r="C189" s="50" t="s">
        <v>421</v>
      </c>
      <c r="D189" s="242">
        <v>8680.99</v>
      </c>
      <c r="E189" s="242">
        <v>2885.56</v>
      </c>
      <c r="F189" s="52">
        <f t="shared" si="31"/>
        <v>33.239987605100339</v>
      </c>
    </row>
    <row r="190" spans="1:6" ht="12.75" customHeight="1" x14ac:dyDescent="0.2">
      <c r="A190" s="53">
        <v>3292</v>
      </c>
      <c r="B190" s="85" t="s">
        <v>422</v>
      </c>
      <c r="C190" s="50" t="s">
        <v>423</v>
      </c>
      <c r="D190" s="242">
        <v>556.37</v>
      </c>
      <c r="E190" s="242">
        <v>1989.13</v>
      </c>
      <c r="F190" s="52">
        <f t="shared" si="31"/>
        <v>357.51927674029872</v>
      </c>
    </row>
    <row r="191" spans="1:6" ht="12.75" customHeight="1" x14ac:dyDescent="0.2">
      <c r="A191" s="53">
        <v>3293</v>
      </c>
      <c r="B191" s="85" t="s">
        <v>424</v>
      </c>
      <c r="C191" s="50" t="s">
        <v>425</v>
      </c>
      <c r="D191" s="242">
        <v>168.42</v>
      </c>
      <c r="E191" s="242">
        <v>168.02</v>
      </c>
      <c r="F191" s="52">
        <f t="shared" si="31"/>
        <v>99.762498515615732</v>
      </c>
    </row>
    <row r="192" spans="1:6" ht="12.75" customHeight="1" x14ac:dyDescent="0.2">
      <c r="A192" s="53">
        <v>3294</v>
      </c>
      <c r="B192" s="85" t="s">
        <v>426</v>
      </c>
      <c r="C192" s="50" t="s">
        <v>427</v>
      </c>
      <c r="D192" s="242">
        <v>255.99</v>
      </c>
      <c r="E192" s="242">
        <v>225</v>
      </c>
      <c r="F192" s="52">
        <f t="shared" si="31"/>
        <v>87.894058361654743</v>
      </c>
    </row>
    <row r="193" spans="1:6" ht="12.75" customHeight="1" x14ac:dyDescent="0.2">
      <c r="A193" s="53">
        <v>3295</v>
      </c>
      <c r="B193" s="85" t="s">
        <v>428</v>
      </c>
      <c r="C193" s="50" t="s">
        <v>429</v>
      </c>
      <c r="D193" s="242">
        <v>3765</v>
      </c>
      <c r="E193" s="242">
        <v>4032</v>
      </c>
      <c r="F193" s="52">
        <f t="shared" si="31"/>
        <v>107.09163346613546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596.57000000000005</v>
      </c>
      <c r="E195" s="242">
        <v>8317.2800000000007</v>
      </c>
      <c r="F195" s="52">
        <f t="shared" si="31"/>
        <v>1394.1834151901705</v>
      </c>
    </row>
    <row r="196" spans="1:6" ht="12.75" customHeight="1" x14ac:dyDescent="0.2">
      <c r="A196" s="53">
        <v>34</v>
      </c>
      <c r="B196" s="232" t="s">
        <v>434</v>
      </c>
      <c r="C196" s="50" t="s">
        <v>435</v>
      </c>
      <c r="D196" s="51">
        <f t="shared" ref="D196:E196" si="44">D197+D202+D210</f>
        <v>1294.71</v>
      </c>
      <c r="E196" s="51">
        <f t="shared" si="44"/>
        <v>1371.59</v>
      </c>
      <c r="F196" s="52">
        <f t="shared" si="31"/>
        <v>105.93800928393232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1294.71</v>
      </c>
      <c r="E210" s="51">
        <f t="shared" si="47"/>
        <v>1371.59</v>
      </c>
      <c r="F210" s="52">
        <f t="shared" si="31"/>
        <v>105.93800928393232</v>
      </c>
    </row>
    <row r="211" spans="1:6" ht="12.75" customHeight="1" x14ac:dyDescent="0.2">
      <c r="A211" s="53">
        <v>3431</v>
      </c>
      <c r="B211" s="232" t="s">
        <v>464</v>
      </c>
      <c r="C211" s="50" t="s">
        <v>465</v>
      </c>
      <c r="D211" s="242">
        <v>1281.75</v>
      </c>
      <c r="E211" s="242">
        <v>1350.11</v>
      </c>
      <c r="F211" s="52">
        <f t="shared" si="31"/>
        <v>105.33333333333333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12.96</v>
      </c>
      <c r="E213" s="242">
        <v>21.48</v>
      </c>
      <c r="F213" s="52">
        <f t="shared" si="31"/>
        <v>165.74074074074073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68571.709999999992</v>
      </c>
      <c r="E252" s="51">
        <f t="shared" si="63"/>
        <v>76100.83</v>
      </c>
      <c r="F252" s="52">
        <f t="shared" ref="F252:F258" si="64">IF(D252&lt;&gt;0,IF(E252/D252&gt;=100,"&gt;&gt;100",E252/D252*100),"-")</f>
        <v>110.97992160323844</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68571.709999999992</v>
      </c>
      <c r="E259" s="51">
        <f t="shared" si="66"/>
        <v>76100.83</v>
      </c>
      <c r="F259" s="52">
        <f t="shared" ref="F259:F262" si="67">IF(D259&lt;&gt;0,IF(E259/D259&gt;=100,"&gt;&gt;100",E259/D259*100),"-")</f>
        <v>110.97992160323844</v>
      </c>
    </row>
    <row r="260" spans="1:6" ht="12.75" customHeight="1" x14ac:dyDescent="0.2">
      <c r="A260" s="53">
        <v>3721</v>
      </c>
      <c r="B260" s="85" t="s">
        <v>558</v>
      </c>
      <c r="C260" s="50" t="s">
        <v>559</v>
      </c>
      <c r="D260" s="242">
        <v>64001.14</v>
      </c>
      <c r="E260" s="242">
        <v>64599.839999999997</v>
      </c>
      <c r="F260" s="52">
        <f t="shared" si="67"/>
        <v>100.93545208725969</v>
      </c>
    </row>
    <row r="261" spans="1:6" ht="12.75" customHeight="1" x14ac:dyDescent="0.2">
      <c r="A261" s="53">
        <v>3722</v>
      </c>
      <c r="B261" s="85" t="s">
        <v>560</v>
      </c>
      <c r="C261" s="50" t="s">
        <v>561</v>
      </c>
      <c r="D261" s="242">
        <v>4570.57</v>
      </c>
      <c r="E261" s="242">
        <v>11500.99</v>
      </c>
      <c r="F261" s="52">
        <f t="shared" si="67"/>
        <v>251.63141577527531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154.99</v>
      </c>
      <c r="E263" s="51">
        <f t="shared" si="68"/>
        <v>196.3</v>
      </c>
      <c r="F263" s="52">
        <f t="shared" ref="F263:F267" si="69">IF(D263&lt;&gt;0,IF(E263/D263&gt;=100,"&gt;&gt;100",E263/D263*100),"-")</f>
        <v>126.65333247306279</v>
      </c>
    </row>
    <row r="264" spans="1:6" ht="12.75" customHeight="1" x14ac:dyDescent="0.2">
      <c r="A264" s="53">
        <v>381</v>
      </c>
      <c r="B264" s="85" t="s">
        <v>566</v>
      </c>
      <c r="C264" s="50" t="s">
        <v>567</v>
      </c>
      <c r="D264" s="51">
        <f t="shared" ref="D264:E264" si="70">SUM(D265:D267)</f>
        <v>154.99</v>
      </c>
      <c r="E264" s="51">
        <f t="shared" si="70"/>
        <v>196.3</v>
      </c>
      <c r="F264" s="52">
        <f t="shared" si="69"/>
        <v>126.65333247306279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154.99</v>
      </c>
      <c r="E266" s="242">
        <v>196.3</v>
      </c>
      <c r="F266" s="52">
        <f t="shared" si="69"/>
        <v>126.65333247306279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1749776.42</v>
      </c>
      <c r="E289" s="51">
        <f t="shared" si="79"/>
        <v>2231784.1799999997</v>
      </c>
      <c r="F289" s="52">
        <f t="shared" si="76"/>
        <v>127.54681995314579</v>
      </c>
    </row>
    <row r="290" spans="1:6" ht="12.75" customHeight="1" x14ac:dyDescent="0.2">
      <c r="A290" s="53" t="s">
        <v>607</v>
      </c>
      <c r="B290" s="85" t="s">
        <v>618</v>
      </c>
      <c r="C290" s="50" t="s">
        <v>619</v>
      </c>
      <c r="D290" s="51">
        <f>IF(D6&gt;=D289,D6-D289,0)</f>
        <v>73635.940000000177</v>
      </c>
      <c r="E290" s="51">
        <f>IF(E6&gt;=E289,E6-E289,0)</f>
        <v>52379.69000000041</v>
      </c>
      <c r="F290" s="52">
        <f t="shared" si="76"/>
        <v>71.133321581825783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71504.47</v>
      </c>
      <c r="E292" s="242">
        <v>145140.41</v>
      </c>
      <c r="F292" s="52">
        <f t="shared" si="76"/>
        <v>202.98089056530313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1626.36</v>
      </c>
      <c r="E294" s="242">
        <v>1773</v>
      </c>
      <c r="F294" s="52">
        <f t="shared" si="76"/>
        <v>109.01645392164096</v>
      </c>
    </row>
    <row r="295" spans="1:6" ht="24" x14ac:dyDescent="0.2">
      <c r="A295" s="53">
        <v>9661</v>
      </c>
      <c r="B295" s="85" t="s">
        <v>628</v>
      </c>
      <c r="C295" s="50" t="s">
        <v>629</v>
      </c>
      <c r="D295" s="242">
        <v>1626.36</v>
      </c>
      <c r="E295" s="242">
        <v>1773</v>
      </c>
      <c r="F295" s="52">
        <f t="shared" si="76"/>
        <v>109.01645392164096</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5850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5850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5850</v>
      </c>
      <c r="F326" s="52" t="str">
        <f t="shared" si="81"/>
        <v>-</v>
      </c>
    </row>
    <row r="327" spans="1:6" ht="12.75" customHeight="1" x14ac:dyDescent="0.2">
      <c r="A327" s="53">
        <v>7231</v>
      </c>
      <c r="B327" s="85" t="s">
        <v>691</v>
      </c>
      <c r="C327" s="50" t="s">
        <v>692</v>
      </c>
      <c r="D327" s="242">
        <v>0</v>
      </c>
      <c r="E327" s="242">
        <v>5850</v>
      </c>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41607.049999999996</v>
      </c>
      <c r="E350" s="51">
        <f t="shared" si="95"/>
        <v>43821.440000000002</v>
      </c>
      <c r="F350" s="52">
        <f t="shared" si="81"/>
        <v>105.32215093355575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41607.049999999996</v>
      </c>
      <c r="E363" s="51">
        <f t="shared" si="99"/>
        <v>43821.440000000002</v>
      </c>
      <c r="F363" s="52">
        <f t="shared" si="81"/>
        <v>105.32215093355575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30069.079999999998</v>
      </c>
      <c r="E369" s="51">
        <f t="shared" si="101"/>
        <v>3381.79</v>
      </c>
      <c r="F369" s="52">
        <f t="shared" si="81"/>
        <v>11.246735849583693</v>
      </c>
    </row>
    <row r="370" spans="1:6" ht="12.75" customHeight="1" x14ac:dyDescent="0.2">
      <c r="A370" s="53">
        <v>4221</v>
      </c>
      <c r="B370" s="85" t="s">
        <v>673</v>
      </c>
      <c r="C370" s="50" t="s">
        <v>765</v>
      </c>
      <c r="D370" s="242">
        <v>19368.93</v>
      </c>
      <c r="E370" s="242">
        <v>343.98</v>
      </c>
      <c r="F370" s="52">
        <f t="shared" si="81"/>
        <v>1.775937029046003</v>
      </c>
    </row>
    <row r="371" spans="1:6" ht="12.75" customHeight="1" x14ac:dyDescent="0.2">
      <c r="A371" s="53">
        <v>4222</v>
      </c>
      <c r="B371" s="85" t="s">
        <v>766</v>
      </c>
      <c r="C371" s="50" t="s">
        <v>767</v>
      </c>
      <c r="D371" s="242">
        <v>0</v>
      </c>
      <c r="E371" s="242">
        <v>423</v>
      </c>
      <c r="F371" s="52" t="str">
        <f t="shared" si="81"/>
        <v>-</v>
      </c>
    </row>
    <row r="372" spans="1:6" ht="12.75" customHeight="1" x14ac:dyDescent="0.2">
      <c r="A372" s="53">
        <v>4223</v>
      </c>
      <c r="B372" s="85" t="s">
        <v>677</v>
      </c>
      <c r="C372" s="50" t="s">
        <v>768</v>
      </c>
      <c r="D372" s="242">
        <v>0</v>
      </c>
      <c r="E372" s="242">
        <v>1592.56</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10020.879999999999</v>
      </c>
      <c r="E375" s="242">
        <v>1022.25</v>
      </c>
      <c r="F375" s="52">
        <f t="shared" si="81"/>
        <v>10.201199894620034</v>
      </c>
    </row>
    <row r="376" spans="1:6" ht="12.75" customHeight="1" x14ac:dyDescent="0.2">
      <c r="A376" s="53">
        <v>4227</v>
      </c>
      <c r="B376" s="232" t="s">
        <v>685</v>
      </c>
      <c r="C376" s="50" t="s">
        <v>772</v>
      </c>
      <c r="D376" s="242">
        <v>679.27</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40245.51</v>
      </c>
      <c r="F378" s="52" t="str">
        <f t="shared" si="81"/>
        <v>-</v>
      </c>
    </row>
    <row r="379" spans="1:6" ht="12.75" customHeight="1" x14ac:dyDescent="0.2">
      <c r="A379" s="53">
        <v>4231</v>
      </c>
      <c r="B379" s="85" t="s">
        <v>691</v>
      </c>
      <c r="C379" s="50" t="s">
        <v>776</v>
      </c>
      <c r="D379" s="242">
        <v>0</v>
      </c>
      <c r="E379" s="242">
        <v>40245.51</v>
      </c>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11537.97</v>
      </c>
      <c r="E383" s="51">
        <f t="shared" si="103"/>
        <v>194.14</v>
      </c>
      <c r="F383" s="52">
        <f t="shared" si="81"/>
        <v>1.6826183462082152</v>
      </c>
    </row>
    <row r="384" spans="1:6" ht="12.75" customHeight="1" x14ac:dyDescent="0.2">
      <c r="A384" s="53">
        <v>4241</v>
      </c>
      <c r="B384" s="85" t="s">
        <v>782</v>
      </c>
      <c r="C384" s="50" t="s">
        <v>783</v>
      </c>
      <c r="D384" s="242">
        <v>11537.97</v>
      </c>
      <c r="E384" s="242">
        <v>194.14</v>
      </c>
      <c r="F384" s="52">
        <f t="shared" si="81"/>
        <v>1.6826183462082152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41607.049999999996</v>
      </c>
      <c r="E408" s="51">
        <f t="shared" si="111"/>
        <v>37971.440000000002</v>
      </c>
      <c r="F408" s="52">
        <f t="shared" si="81"/>
        <v>91.262033717843508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31258.15</v>
      </c>
      <c r="E410" s="242">
        <v>72865.2</v>
      </c>
      <c r="F410" s="52">
        <f t="shared" si="81"/>
        <v>233.1078454739004</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1823412.36</v>
      </c>
      <c r="E412" s="51">
        <f>E6+E298</f>
        <v>2290013.87</v>
      </c>
      <c r="F412" s="52">
        <f t="shared" si="81"/>
        <v>125.5894673215882</v>
      </c>
    </row>
    <row r="413" spans="1:6" ht="12.75" customHeight="1" x14ac:dyDescent="0.2">
      <c r="A413" s="53" t="s">
        <v>607</v>
      </c>
      <c r="B413" s="85" t="s">
        <v>830</v>
      </c>
      <c r="C413" s="50" t="s">
        <v>831</v>
      </c>
      <c r="D413" s="51">
        <f t="shared" ref="D413:E413" si="112">D289+D350</f>
        <v>1791383.47</v>
      </c>
      <c r="E413" s="51">
        <f t="shared" si="112"/>
        <v>2275605.6199999996</v>
      </c>
      <c r="F413" s="52">
        <f t="shared" si="81"/>
        <v>127.03062510675058</v>
      </c>
    </row>
    <row r="414" spans="1:6" ht="12.75" customHeight="1" x14ac:dyDescent="0.2">
      <c r="A414" s="53" t="s">
        <v>607</v>
      </c>
      <c r="B414" s="85" t="s">
        <v>832</v>
      </c>
      <c r="C414" s="50" t="s">
        <v>833</v>
      </c>
      <c r="D414" s="51">
        <f t="shared" ref="D414:E414" si="113">IF(D412&gt;=D413,D412-D413,0)</f>
        <v>32028.89000000013</v>
      </c>
      <c r="E414" s="51">
        <f t="shared" si="113"/>
        <v>14408.250000000466</v>
      </c>
      <c r="F414" s="52">
        <f t="shared" si="81"/>
        <v>44.9851680779459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40246.32</v>
      </c>
      <c r="E416" s="51">
        <f t="shared" si="115"/>
        <v>72275.210000000006</v>
      </c>
      <c r="F416" s="52">
        <f t="shared" si="81"/>
        <v>179.58215807060125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1626.36</v>
      </c>
      <c r="E418" s="62">
        <f t="shared" si="117"/>
        <v>1773</v>
      </c>
      <c r="F418" s="57">
        <f t="shared" si="81"/>
        <v>109.01645392164096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1823412.36</v>
      </c>
      <c r="E639" s="51">
        <f t="shared" si="180"/>
        <v>2290013.87</v>
      </c>
      <c r="F639" s="52">
        <f t="shared" si="119"/>
        <v>125.5894673215882</v>
      </c>
    </row>
    <row r="640" spans="1:6" ht="12.75" customHeight="1" x14ac:dyDescent="0.2">
      <c r="A640" s="53" t="s">
        <v>607</v>
      </c>
      <c r="B640" s="85" t="s">
        <v>1276</v>
      </c>
      <c r="C640" s="50" t="s">
        <v>1277</v>
      </c>
      <c r="D640" s="51">
        <f t="shared" ref="D640:E640" si="181">D413+D528</f>
        <v>1791383.47</v>
      </c>
      <c r="E640" s="51">
        <f t="shared" si="181"/>
        <v>2275605.6199999996</v>
      </c>
      <c r="F640" s="52">
        <f t="shared" si="119"/>
        <v>127.03062510675058</v>
      </c>
    </row>
    <row r="641" spans="1:6" ht="12.75" customHeight="1" x14ac:dyDescent="0.2">
      <c r="A641" s="53" t="s">
        <v>607</v>
      </c>
      <c r="B641" s="85" t="s">
        <v>1278</v>
      </c>
      <c r="C641" s="50" t="s">
        <v>1279</v>
      </c>
      <c r="D641" s="51">
        <f t="shared" ref="D641:E641" si="182">IF(D639&gt;=D640,D639-D640,0)</f>
        <v>32028.89000000013</v>
      </c>
      <c r="E641" s="51">
        <f t="shared" si="182"/>
        <v>14408.250000000466</v>
      </c>
      <c r="F641" s="52">
        <f t="shared" si="119"/>
        <v>44.9851680779459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40246.32</v>
      </c>
      <c r="E643" s="51">
        <f t="shared" si="184"/>
        <v>72275.210000000006</v>
      </c>
      <c r="F643" s="52">
        <f t="shared" si="119"/>
        <v>179.58215807060125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72275.210000000137</v>
      </c>
      <c r="E645" s="51">
        <f t="shared" si="186"/>
        <v>86683.460000000472</v>
      </c>
      <c r="F645" s="52">
        <f t="shared" si="119"/>
        <v>119.93525857621211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130062.28</v>
      </c>
      <c r="E647" s="243">
        <v>150452.25</v>
      </c>
      <c r="F647" s="57">
        <f t="shared" si="119"/>
        <v>115.67708177959051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50305</v>
      </c>
      <c r="E649" s="242">
        <v>91394.43</v>
      </c>
      <c r="F649" s="52">
        <f t="shared" ref="F649:F724" si="188">IF(D649&lt;&gt;0,IF(E649/D649&gt;=100,"&gt;&gt;100",E649/D649*100),"-")</f>
        <v>181.68060828943445</v>
      </c>
    </row>
    <row r="650" spans="1:6" ht="12.75" customHeight="1" x14ac:dyDescent="0.2">
      <c r="A650" s="53" t="s">
        <v>1295</v>
      </c>
      <c r="B650" s="85" t="s">
        <v>1296</v>
      </c>
      <c r="C650" s="50" t="s">
        <v>1295</v>
      </c>
      <c r="D650" s="242">
        <v>482845.67</v>
      </c>
      <c r="E650" s="242">
        <v>548193.04</v>
      </c>
      <c r="F650" s="52">
        <f t="shared" si="188"/>
        <v>113.5338005619891</v>
      </c>
    </row>
    <row r="651" spans="1:6" ht="12.75" customHeight="1" x14ac:dyDescent="0.2">
      <c r="A651" s="53" t="s">
        <v>1297</v>
      </c>
      <c r="B651" s="85" t="s">
        <v>1298</v>
      </c>
      <c r="C651" s="50" t="s">
        <v>1297</v>
      </c>
      <c r="D651" s="242">
        <v>441756.24</v>
      </c>
      <c r="E651" s="242">
        <v>542407.27</v>
      </c>
      <c r="F651" s="52">
        <f t="shared" si="188"/>
        <v>122.78429162653141</v>
      </c>
    </row>
    <row r="652" spans="1:6" ht="24" x14ac:dyDescent="0.2">
      <c r="A652" s="53">
        <v>11</v>
      </c>
      <c r="B652" s="85" t="s">
        <v>1299</v>
      </c>
      <c r="C652" s="50" t="s">
        <v>1300</v>
      </c>
      <c r="D652" s="51">
        <f t="shared" ref="D652:E652" si="189">+D649+D650-D651</f>
        <v>91394.429999999935</v>
      </c>
      <c r="E652" s="51">
        <f t="shared" si="189"/>
        <v>97180.199999999953</v>
      </c>
      <c r="F652" s="52">
        <f t="shared" si="188"/>
        <v>106.3305499033147</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71</v>
      </c>
      <c r="E654" s="262">
        <v>72</v>
      </c>
      <c r="F654" s="52">
        <f t="shared" si="188"/>
        <v>101.40845070422534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70</v>
      </c>
      <c r="E656" s="262">
        <v>71</v>
      </c>
      <c r="F656" s="52">
        <f t="shared" si="188"/>
        <v>101.42857142857142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1456701.81</v>
      </c>
      <c r="E675" s="242">
        <v>1876868.59</v>
      </c>
      <c r="F675" s="52">
        <f t="shared" si="188"/>
        <v>128.84370549385119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389</v>
      </c>
      <c r="E710" s="242">
        <v>122.07</v>
      </c>
      <c r="F710" s="52">
        <f t="shared" si="188"/>
        <v>31.380462724935732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2576</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2342.3000000000002</v>
      </c>
      <c r="F716" s="52" t="str">
        <f t="shared" si="188"/>
        <v>-</v>
      </c>
    </row>
    <row r="717" spans="1:6" ht="12.75" customHeight="1" x14ac:dyDescent="0.2">
      <c r="A717" s="53">
        <v>31215</v>
      </c>
      <c r="B717" s="85" t="s">
        <v>1412</v>
      </c>
      <c r="C717" s="50" t="s">
        <v>1413</v>
      </c>
      <c r="D717" s="242">
        <v>2916.33</v>
      </c>
      <c r="E717" s="242">
        <v>2648.64</v>
      </c>
      <c r="F717" s="52">
        <f t="shared" si="188"/>
        <v>90.820997623725702</v>
      </c>
    </row>
    <row r="718" spans="1:6" ht="12.75" customHeight="1" x14ac:dyDescent="0.2">
      <c r="A718" s="53">
        <v>32121</v>
      </c>
      <c r="B718" s="85" t="s">
        <v>1414</v>
      </c>
      <c r="C718" s="50" t="s">
        <v>1415</v>
      </c>
      <c r="D718" s="242">
        <v>31426.99</v>
      </c>
      <c r="E718" s="242">
        <v>34951.800000000003</v>
      </c>
      <c r="F718" s="52">
        <f t="shared" si="188"/>
        <v>111.21586890758547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1779.7</v>
      </c>
      <c r="E720" s="242">
        <v>4523.1000000000004</v>
      </c>
      <c r="F720" s="52">
        <f t="shared" si="188"/>
        <v>254.14957577119739</v>
      </c>
    </row>
    <row r="721" spans="1:6" ht="12.75" customHeight="1" x14ac:dyDescent="0.2">
      <c r="A721" s="53" t="s">
        <v>1420</v>
      </c>
      <c r="B721" s="85" t="s">
        <v>1421</v>
      </c>
      <c r="C721" s="50" t="s">
        <v>1420</v>
      </c>
      <c r="D721" s="242">
        <v>580.98</v>
      </c>
      <c r="E721" s="242">
        <v>703.53</v>
      </c>
      <c r="F721" s="52">
        <f t="shared" si="188"/>
        <v>121.09366931736032</v>
      </c>
    </row>
    <row r="722" spans="1:6" ht="12.75" customHeight="1" x14ac:dyDescent="0.2">
      <c r="A722" s="53" t="s">
        <v>1422</v>
      </c>
      <c r="B722" s="85" t="s">
        <v>1423</v>
      </c>
      <c r="C722" s="50" t="s">
        <v>1422</v>
      </c>
      <c r="D722" s="242">
        <v>37224.769999999997</v>
      </c>
      <c r="E722" s="242">
        <v>34034.1</v>
      </c>
      <c r="F722" s="52">
        <f t="shared" si="188"/>
        <v>91.4286374368465</v>
      </c>
    </row>
    <row r="723" spans="1:6" ht="12.75" customHeight="1" x14ac:dyDescent="0.2">
      <c r="A723" s="53" t="s">
        <v>1424</v>
      </c>
      <c r="B723" s="85" t="s">
        <v>1425</v>
      </c>
      <c r="C723" s="50" t="s">
        <v>1424</v>
      </c>
      <c r="D723" s="242">
        <v>6826.79</v>
      </c>
      <c r="E723" s="242">
        <v>19246.599999999999</v>
      </c>
      <c r="F723" s="52">
        <f t="shared" si="188"/>
        <v>281.92752377032247</v>
      </c>
    </row>
    <row r="724" spans="1:6" ht="12.75" customHeight="1" x14ac:dyDescent="0.2">
      <c r="A724" s="53" t="s">
        <v>1426</v>
      </c>
      <c r="B724" s="85" t="s">
        <v>1427</v>
      </c>
      <c r="C724" s="50" t="s">
        <v>1426</v>
      </c>
      <c r="D724" s="242">
        <v>3976.12</v>
      </c>
      <c r="E724" s="242"/>
      <c r="F724" s="52">
        <f t="shared" si="188"/>
        <v>0</v>
      </c>
    </row>
    <row r="725" spans="1:6" ht="12.75" customHeight="1" x14ac:dyDescent="0.2">
      <c r="A725" s="53">
        <v>32911</v>
      </c>
      <c r="B725" s="85" t="s">
        <v>1428</v>
      </c>
      <c r="C725" s="50" t="s">
        <v>1429</v>
      </c>
      <c r="D725" s="242">
        <v>5841.98</v>
      </c>
      <c r="E725" s="242">
        <v>1337.23</v>
      </c>
      <c r="F725" s="52">
        <f t="shared" ref="F725:F979" si="190">IF(D725&lt;&gt;0,IF(E725/D725&gt;=100,"&gt;&gt;100",E725/D725*100),"-")</f>
        <v>22.890013317402662</v>
      </c>
    </row>
    <row r="726" spans="1:6" ht="12.75" customHeight="1" x14ac:dyDescent="0.2">
      <c r="A726" s="53" t="s">
        <v>1430</v>
      </c>
      <c r="B726" s="85" t="s">
        <v>1431</v>
      </c>
      <c r="C726" s="50" t="s">
        <v>1430</v>
      </c>
      <c r="D726" s="242">
        <v>556.37</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64001.14</v>
      </c>
      <c r="E823" s="242">
        <v>64599.839999999997</v>
      </c>
      <c r="F823" s="52">
        <f t="shared" si="190"/>
        <v>100.93545208725969</v>
      </c>
    </row>
    <row r="824" spans="1:6" ht="12.75" customHeight="1" x14ac:dyDescent="0.2">
      <c r="A824" s="53">
        <v>37221</v>
      </c>
      <c r="B824" s="85" t="s">
        <v>1626</v>
      </c>
      <c r="C824" s="50" t="s">
        <v>1627</v>
      </c>
      <c r="D824" s="242">
        <v>1872</v>
      </c>
      <c r="E824" s="242">
        <v>3368.6</v>
      </c>
      <c r="F824" s="52">
        <f t="shared" si="190"/>
        <v>179.94658119658121</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2698.57</v>
      </c>
      <c r="E828" s="242">
        <v>8132.39</v>
      </c>
      <c r="F828" s="52">
        <f t="shared" si="190"/>
        <v>301.35923841145495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854014.96</v>
      </c>
      <c r="E6" s="229">
        <f t="shared" si="0"/>
        <v>867509.46</v>
      </c>
      <c r="F6" s="230">
        <f t="shared" ref="F6:F260" si="1">IF(D6&gt;0,IF(E6/D6&gt;=100,"&gt;&gt;100",E6/D6*100),"-")</f>
        <v>101.58012454489086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610517.55999999994</v>
      </c>
      <c r="E7" s="104">
        <f t="shared" si="2"/>
        <v>614266.78</v>
      </c>
      <c r="F7" s="93">
        <f t="shared" si="1"/>
        <v>100.61410518642577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610517.55999999994</v>
      </c>
      <c r="E12" s="104">
        <f t="shared" si="3"/>
        <v>614266.78</v>
      </c>
      <c r="F12" s="93">
        <f t="shared" si="1"/>
        <v>100.61410518642577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461632.76</v>
      </c>
      <c r="E13" s="104">
        <f t="shared" si="4"/>
        <v>400185.82000000007</v>
      </c>
      <c r="F13" s="93">
        <f t="shared" si="1"/>
        <v>86.689215904001287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1587526.04</v>
      </c>
      <c r="E15" s="247">
        <v>1587526.04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1125893.28</v>
      </c>
      <c r="E18" s="247">
        <v>1187340.22</v>
      </c>
      <c r="F18" s="93">
        <f t="shared" si="1"/>
        <v>105.45761672900294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135909.47</v>
      </c>
      <c r="E19" s="104">
        <f t="shared" si="5"/>
        <v>172712.26</v>
      </c>
      <c r="F19" s="93">
        <f t="shared" si="1"/>
        <v>127.078900388619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173350.03</v>
      </c>
      <c r="E20" s="247">
        <v>263778.84000000003</v>
      </c>
      <c r="F20" s="93">
        <f t="shared" si="1"/>
        <v>152.16544237113777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3266.45</v>
      </c>
      <c r="E21" s="247">
        <v>3689.45</v>
      </c>
      <c r="F21" s="93">
        <f t="shared" si="1"/>
        <v>112.94983850969706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25617.58</v>
      </c>
      <c r="E22" s="247">
        <v>27210.14</v>
      </c>
      <c r="F22" s="93">
        <f t="shared" si="1"/>
        <v>106.21666839724907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170.12</v>
      </c>
      <c r="E23" s="247">
        <v>170.12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6295.6</v>
      </c>
      <c r="E24" s="247">
        <v>6295.6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24718.18</v>
      </c>
      <c r="E25" s="247">
        <v>25740.43</v>
      </c>
      <c r="F25" s="93">
        <f t="shared" si="1"/>
        <v>104.13562001733136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44692.11</v>
      </c>
      <c r="E26" s="247">
        <v>44692.11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142200.6</v>
      </c>
      <c r="E28" s="247">
        <v>198864.43</v>
      </c>
      <c r="F28" s="93">
        <f t="shared" si="1"/>
        <v>139.84781358165858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1.0000000002037268E-2</v>
      </c>
      <c r="E29" s="104">
        <f t="shared" si="6"/>
        <v>28507.239999999998</v>
      </c>
      <c r="F29" s="93" t="str">
        <f t="shared" si="1"/>
        <v>&gt;&gt;100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20662.650000000001</v>
      </c>
      <c r="E30" s="247">
        <v>40245.519999999997</v>
      </c>
      <c r="F30" s="93">
        <f t="shared" si="1"/>
        <v>194.7742424132432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20662.64</v>
      </c>
      <c r="E34" s="247">
        <v>11738.28</v>
      </c>
      <c r="F34" s="93">
        <f t="shared" si="1"/>
        <v>56.809197663028542</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12627.34</v>
      </c>
      <c r="E35" s="104">
        <f t="shared" si="7"/>
        <v>12513.48</v>
      </c>
      <c r="F35" s="93">
        <f t="shared" si="1"/>
        <v>99.098305739767838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14036.72</v>
      </c>
      <c r="E36" s="247">
        <v>14036.72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1409.38</v>
      </c>
      <c r="E40" s="247">
        <v>1523.24</v>
      </c>
      <c r="F40" s="93">
        <f t="shared" si="1"/>
        <v>108.07872965417418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347.98</v>
      </c>
      <c r="E45" s="104">
        <f t="shared" si="9"/>
        <v>347.98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347.98</v>
      </c>
      <c r="E47" s="247">
        <v>347.98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27985.48</v>
      </c>
      <c r="E54" s="247">
        <v>28595.47</v>
      </c>
      <c r="F54" s="93">
        <f t="shared" si="1"/>
        <v>102.17966602681105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27985.48</v>
      </c>
      <c r="E55" s="247">
        <v>28595.47</v>
      </c>
      <c r="F55" s="93">
        <f t="shared" si="1"/>
        <v>102.17966602681105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243497.40000000002</v>
      </c>
      <c r="E68" s="104">
        <f t="shared" si="13"/>
        <v>253242.68</v>
      </c>
      <c r="F68" s="93">
        <f t="shared" si="1"/>
        <v>104.00221111190508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91394.430000000008</v>
      </c>
      <c r="E69" s="104">
        <f t="shared" si="14"/>
        <v>97180.200000000012</v>
      </c>
      <c r="F69" s="93">
        <f t="shared" si="1"/>
        <v>106.33054990331468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91287.44</v>
      </c>
      <c r="E70" s="104">
        <f t="shared" si="15"/>
        <v>97084.96</v>
      </c>
      <c r="F70" s="93">
        <f t="shared" si="1"/>
        <v>106.35084081665562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91287.44</v>
      </c>
      <c r="E72" s="247">
        <v>97084.96</v>
      </c>
      <c r="F72" s="93">
        <f t="shared" si="1"/>
        <v>106.35084081665562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106.99</v>
      </c>
      <c r="E76" s="247">
        <v>95.24</v>
      </c>
      <c r="F76" s="93">
        <f t="shared" si="1"/>
        <v>89.01766520235536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20414.330000000002</v>
      </c>
      <c r="E78" s="104">
        <f>E79+SUM(E82:E84)-E85+E86</f>
        <v>4285.2299999999996</v>
      </c>
      <c r="F78" s="93">
        <f t="shared" si="1"/>
        <v>20.991284063694472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20414.330000000002</v>
      </c>
      <c r="E86" s="247">
        <v>4285.2299999999996</v>
      </c>
      <c r="F86" s="93">
        <f t="shared" si="1"/>
        <v>20.991284063694472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1626.36</v>
      </c>
      <c r="E146" s="104">
        <f t="shared" si="26"/>
        <v>1325</v>
      </c>
      <c r="F146" s="93">
        <f t="shared" si="1"/>
        <v>81.470277183403439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1626.36</v>
      </c>
      <c r="E160" s="247">
        <v>1325</v>
      </c>
      <c r="F160" s="93">
        <f t="shared" si="1"/>
        <v>81.470277183403439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130062.28</v>
      </c>
      <c r="E170" s="104">
        <f t="shared" si="29"/>
        <v>150452.25</v>
      </c>
      <c r="F170" s="93">
        <f t="shared" si="1"/>
        <v>115.67708177959051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1805</v>
      </c>
      <c r="E171" s="247">
        <v>1805</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128257.28</v>
      </c>
      <c r="E173" s="247">
        <v>148647.25</v>
      </c>
      <c r="F173" s="93">
        <f t="shared" si="1"/>
        <v>115.89770966607121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854014.96</v>
      </c>
      <c r="E175" s="104">
        <f t="shared" si="30"/>
        <v>867509.46</v>
      </c>
      <c r="F175" s="93">
        <f t="shared" si="1"/>
        <v>101.58012454489086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169595.83</v>
      </c>
      <c r="E176" s="104">
        <f t="shared" si="31"/>
        <v>164786.22000000003</v>
      </c>
      <c r="F176" s="93">
        <f t="shared" si="1"/>
        <v>97.164075319540615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158484.09999999998</v>
      </c>
      <c r="E177" s="104">
        <f t="shared" si="32"/>
        <v>164786.22000000003</v>
      </c>
      <c r="F177" s="93">
        <f t="shared" si="1"/>
        <v>103.97649985077371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129252.37</v>
      </c>
      <c r="E178" s="247">
        <v>147755.79</v>
      </c>
      <c r="F178" s="93">
        <f t="shared" si="1"/>
        <v>114.31572976186047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9390.11</v>
      </c>
      <c r="E179" s="247">
        <v>11472.1</v>
      </c>
      <c r="F179" s="93">
        <f t="shared" si="1"/>
        <v>122.17215772765175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179.56</v>
      </c>
      <c r="E180" s="104">
        <f t="shared" si="33"/>
        <v>231.14</v>
      </c>
      <c r="F180" s="93">
        <f t="shared" si="1"/>
        <v>128.72577411450209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179.56</v>
      </c>
      <c r="E183" s="247">
        <v>231.14</v>
      </c>
      <c r="F183" s="93">
        <f t="shared" si="1"/>
        <v>128.72577411450209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163.80000000000001</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19498.259999999998</v>
      </c>
      <c r="E188" s="247">
        <v>5327.19</v>
      </c>
      <c r="F188" s="93">
        <f t="shared" si="1"/>
        <v>27.321360982980021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11111.73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684419.13</v>
      </c>
      <c r="E237" s="104">
        <f t="shared" si="41"/>
        <v>702723.24</v>
      </c>
      <c r="F237" s="93">
        <f t="shared" si="1"/>
        <v>102.67440069946612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610517.56000000006</v>
      </c>
      <c r="E238" s="104">
        <f t="shared" si="42"/>
        <v>614266.78</v>
      </c>
      <c r="F238" s="93">
        <f t="shared" si="1"/>
        <v>100.61410518642575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610517.56000000006</v>
      </c>
      <c r="E239" s="104">
        <f t="shared" si="43"/>
        <v>614266.78</v>
      </c>
      <c r="F239" s="93">
        <f t="shared" si="1"/>
        <v>100.61410518642575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531522.03</v>
      </c>
      <c r="E240" s="247">
        <v>474537.52</v>
      </c>
      <c r="F240" s="93">
        <f t="shared" si="1"/>
        <v>89.278993760616089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78995.53</v>
      </c>
      <c r="E241" s="247">
        <v>139729.26</v>
      </c>
      <c r="F241" s="93">
        <f t="shared" si="1"/>
        <v>176.8824894269334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72275.210000000006</v>
      </c>
      <c r="E245" s="104">
        <f t="shared" si="45"/>
        <v>86683.46</v>
      </c>
      <c r="F245" s="93">
        <f t="shared" si="1"/>
        <v>119.93525857621168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145140.41</v>
      </c>
      <c r="E246" s="104">
        <f t="shared" si="46"/>
        <v>197520.1</v>
      </c>
      <c r="F246" s="93">
        <f t="shared" si="1"/>
        <v>136.08897756317486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145140.41</v>
      </c>
      <c r="E247" s="247">
        <v>197520.1</v>
      </c>
      <c r="F247" s="93">
        <f t="shared" si="1"/>
        <v>136.08897756317486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72865.2</v>
      </c>
      <c r="E250" s="104">
        <f t="shared" si="47"/>
        <v>110836.64</v>
      </c>
      <c r="F250" s="93">
        <f t="shared" si="1"/>
        <v>152.11189978206332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72865.2</v>
      </c>
      <c r="E252" s="247">
        <v>110836.64</v>
      </c>
      <c r="F252" s="93">
        <f t="shared" si="1"/>
        <v>152.11189978206332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1626.36</v>
      </c>
      <c r="E255" s="247">
        <v>1773</v>
      </c>
      <c r="F255" s="93">
        <f t="shared" si="1"/>
        <v>109.01645392164096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19415.02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19415.02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1626.36</v>
      </c>
      <c r="E265" s="247">
        <v>1325</v>
      </c>
      <c r="F265" s="93">
        <f t="shared" si="50"/>
        <v>81.470277183403439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20414.330000000002</v>
      </c>
      <c r="E268" s="247">
        <v>4285.2299999999996</v>
      </c>
      <c r="F268" s="93">
        <f t="shared" si="50"/>
        <v>20.991284063694472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231.14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158484.1</v>
      </c>
      <c r="E288" s="247">
        <v>164555.07999999999</v>
      </c>
      <c r="F288" s="93">
        <f t="shared" si="50"/>
        <v>103.83065556734081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11111.73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3082.64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19498.259999999998</v>
      </c>
      <c r="E302" s="247">
        <v>2244.5500000000002</v>
      </c>
      <c r="F302" s="93">
        <f t="shared" si="50"/>
        <v>11.511540004082416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1791383.47</v>
      </c>
      <c r="E114" s="81">
        <f t="shared" si="22"/>
        <v>2275605.62</v>
      </c>
      <c r="F114" s="63">
        <f t="shared" si="1"/>
        <v>127.03062510675061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1768184.49</v>
      </c>
      <c r="E115" s="81">
        <f t="shared" si="23"/>
        <v>2246133.35</v>
      </c>
      <c r="F115" s="63">
        <f t="shared" si="1"/>
        <v>127.03048594210891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1768184.49</v>
      </c>
      <c r="E117" s="249">
        <v>2246133.35</v>
      </c>
      <c r="F117" s="63">
        <f t="shared" si="1"/>
        <v>127.03048594210891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23198.98</v>
      </c>
      <c r="E126" s="249">
        <v>29472.27</v>
      </c>
      <c r="F126" s="63">
        <f t="shared" si="1"/>
        <v>127.04123198519935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1791383.47</v>
      </c>
      <c r="E141" s="106">
        <f t="shared" si="28"/>
        <v>2275605.62</v>
      </c>
      <c r="F141" s="82">
        <f t="shared" si="1"/>
        <v>127.03062510675061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U14" sqref="U1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59082.85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59082.85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59082.85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59082.85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45" sqref="D4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169595.83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2056911.15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2013283.8499999999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1754527.41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219032.7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1371.59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11500.99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26851.16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43627.3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2061720.76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2006981.73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1736023.99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216950.71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1320.01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11664.79</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41022.230000000003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54739.03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164786.21999999997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231.14</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231.14</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231.14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231.14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164555.07999999999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2244.5500000000002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162310.53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14793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2025-01-29T08:58:55Z</cp:lastPrinted>
  <dcterms:created xsi:type="dcterms:W3CDTF">2022-04-01T05:14:30Z</dcterms:created>
  <dcterms:modified xsi:type="dcterms:W3CDTF">2025-01-31T13:29:08Z</dcterms:modified>
</cp:coreProperties>
</file>